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11経営企画室\100 照会・回答\R5\R6.01.18 公営企業に係る経営比較分析表(令和4年度)の分析等について\01 県依頼文\03_各課シート\下水道課\"/>
    </mc:Choice>
  </mc:AlternateContent>
  <workbookProtection workbookAlgorithmName="SHA-512" workbookHashValue="KA+e2HLUbDpWpSxmHzLCAOWqyo8/6hsFieuQOLuSWdhkUt5JDa2Dn3n+l6jY/DbV5QvI2TO71C9/nRifYrqsFg==" workbookSaltValue="1I25HhKWE8hHM9st225QS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L8" i="4"/>
  <c r="AD8" i="4"/>
  <c r="W8" i="4"/>
  <c r="P8" i="4"/>
  <c r="B8" i="4"/>
  <c r="B6" i="4"/>
</calcChain>
</file>

<file path=xl/sharedStrings.xml><?xml version="1.0" encoding="utf-8"?>
<sst xmlns="http://schemas.openxmlformats.org/spreadsheetml/2006/main" count="231" uniqueCount="115">
  <si>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</si>
  <si>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</si>
  <si>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</si>
  <si>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</si>
  <si>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</si>
  <si>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</si>
  <si>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</si>
  <si>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</si>
  <si>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</si>
  <si>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</si>
  <si>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</si>
  <si>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</si>
  <si>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</si>
  <si>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</si>
  <si>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</si>
  <si>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</si>
  <si>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</si>
  <si>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</si>
  <si>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</si>
  <si>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</si>
  <si>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</si>
  <si>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</si>
  <si>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</si>
  <si>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</si>
  <si>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</si>
  <si>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</si>
  <si>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</si>
  <si>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</si>
  <si>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</si>
  <si>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</si>
  <si>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</si>
  <si>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</si>
  <si>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</si>
  <si>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</si>
  <si>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</si>
  <si>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</si>
  <si>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</si>
  <si>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</si>
  <si>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</si>
  <si>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</si>
  <si>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</si>
  <si>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</si>
  <si>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</si>
  <si>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</si>
  <si>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</si>
  <si>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</si>
  <si>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</si>
  <si>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</si>
  <si>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</si>
  <si>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</si>
  <si>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</si>
  <si>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</si>
  <si>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</si>
  <si>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</si>
  <si>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</si>
  <si>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</si>
  <si>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</si>
  <si>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</si>
  <si>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</si>
  <si>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</si>
  <si>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</si>
  <si>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</si>
  <si>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</si>
  <si>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</si>
  <si>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</si>
  <si>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</si>
  <si>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</si>
  <si>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</si>
  <si>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</si>
  <si>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</si>
  <si>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</si>
  <si>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</si>
  <si>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</si>
  <si>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</si>
  <si>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</si>
  <si>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</si>
  <si>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</si>
  <si>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</si>
  <si>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</si>
  <si>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</si>
  <si>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</si>
  <si>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</si>
  <si>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</si>
  <si>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</si>
  <si>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</si>
  <si>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</si>
  <si>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</si>
  <si>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</si>
  <si>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</si>
  <si>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</si>
  <si>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</si>
  <si>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</si>
  <si>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</si>
  <si>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</si>
  <si>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</si>
  <si>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長岡市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</si>
  <si>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</si>
  <si>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</si>
  <si>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</si>
  <si>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</si>
  <si>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</si>
  <si>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</si>
  <si>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</si>
  <si>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</si>
  <si>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</si>
  <si>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</si>
  <si>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</si>
  <si>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</si>
  <si>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</si>
  <si>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</si>
  <si>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</si>
  <si>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</si>
  <si>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早期に老朽化対策を推進してきたため、類似団体平均値と比較して低い値となっている。
　今後も、ストックマネジメント計画に基づき、長寿命化に取り組み、適正な更新を図っていく。</t>
    <phoneticPr fontId="4"/>
  </si>
  <si>
    <t>・経常収支比率は100％を下回っているが、特別利益を加えた決算では純利益を確保している。
・流動比率は100％を大きく下回っているが、企業債の償還時期に合わせ適切な資金調達を行っている。
・企業債残高対事業規模比率は類似団体平均を上回っているが、減少傾向にある。
・汚水処理原価は類似団体平均値と比較して低い値となっているが、経費回収率は100％を下回っている。持続可能な経営を実現するため適正な使用料水準の検討が課題となっている。
・施設利用率は、類似団体平均と比較して、高い値となっている。
　今後の人口減少等を踏まえ、施設更新時に計画処理能力の見直し等を適宜行う必要がある。
・水洗化率は、類似団体平均値及び全国平均値よりも高い値となっている。
　今後も普及啓発を行い、接続促進に努めていく。</t>
    <rPh sb="13" eb="15">
      <t>シタマワ</t>
    </rPh>
    <rPh sb="21" eb="25">
      <t>トクベツリエキ</t>
    </rPh>
    <rPh sb="26" eb="27">
      <t>クワ</t>
    </rPh>
    <rPh sb="29" eb="31">
      <t>ケッサン</t>
    </rPh>
    <rPh sb="33" eb="36">
      <t>ジュンリエキ</t>
    </rPh>
    <rPh sb="37" eb="39">
      <t>カクホ</t>
    </rPh>
    <phoneticPr fontId="4"/>
  </si>
  <si>
    <t>・経営戦略やストックマネジメント計画等に基づき経営の健全化を図っていきたい。
・経費回収率を改善していくために、以下の取組を進める。
〇包括的民間委託による経費削減効果の検証
〇水洗化率向上のため、継続的な接続促進啓発活動
〇適切な使用料設定の検討
〇新技術の導入による経費の削減方策の検証
・老朽化施設の更新については、引き続き計画的に行っていきたい。</t>
    <rPh sb="30" eb="3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</si>
</sst>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0.06</c:v>
                </c:pt>
                <c:pt idx="1">
                  <c:v>0.01</c:v>
                </c:pt>
                <c:pt idx="2">
                  <c:v>0.02</c:v>
                </c:pt>
                <c:pt idx="3">
                  <c:v>0.02</c:v>
                </c:pt>
                <c:pt idx="4">
                  <c:v>0.02</c:v>
                </c:pt>
              </c:numCache>
            </c:numRef>
          </c:val>
          <c:extLst>
            <c:ext xmlns:c16="http://schemas.microsoft.com/office/drawing/2014/chart" uri="{C3380CC4-5D6E-409C-BE32-E72D297353CC}">
              <c16:uniqueId val="{00000000-09C5-4A96-920B-BDA1B5B50B7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09C5-4A96-920B-BDA1B5B50B7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69.05</c:v>
                </c:pt>
                <c:pt idx="1">
                  <c:v>68.760000000000005</c:v>
                </c:pt>
                <c:pt idx="2">
                  <c:v>76.77</c:v>
                </c:pt>
                <c:pt idx="3">
                  <c:v>77.33</c:v>
                </c:pt>
                <c:pt idx="4">
                  <c:v>72.59</c:v>
                </c:pt>
              </c:numCache>
            </c:numRef>
          </c:val>
          <c:extLst>
            <c:ext xmlns:c16="http://schemas.microsoft.com/office/drawing/2014/chart" uri="{C3380CC4-5D6E-409C-BE32-E72D297353CC}">
              <c16:uniqueId val="{00000000-EF4D-41ED-A73A-06B5BF8735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EF4D-41ED-A73A-06B5BF8735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97.71</c:v>
                </c:pt>
                <c:pt idx="1">
                  <c:v>97.94</c:v>
                </c:pt>
                <c:pt idx="2">
                  <c:v>98.18</c:v>
                </c:pt>
                <c:pt idx="3">
                  <c:v>98.25</c:v>
                </c:pt>
                <c:pt idx="4">
                  <c:v>98.33</c:v>
                </c:pt>
              </c:numCache>
            </c:numRef>
          </c:val>
          <c:extLst>
            <c:ext xmlns:c16="http://schemas.microsoft.com/office/drawing/2014/chart" uri="{C3380CC4-5D6E-409C-BE32-E72D297353CC}">
              <c16:uniqueId val="{00000000-3B92-4FA3-9184-64C265E6AB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3B92-4FA3-9184-64C265E6AB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99.83</c:v>
                </c:pt>
                <c:pt idx="1">
                  <c:v>99.86</c:v>
                </c:pt>
                <c:pt idx="2">
                  <c:v>99.84</c:v>
                </c:pt>
                <c:pt idx="3">
                  <c:v>100.52</c:v>
                </c:pt>
                <c:pt idx="4">
                  <c:v>99.53</c:v>
                </c:pt>
              </c:numCache>
            </c:numRef>
          </c:val>
          <c:extLst>
            <c:ext xmlns:c16="http://schemas.microsoft.com/office/drawing/2014/chart" uri="{C3380CC4-5D6E-409C-BE32-E72D297353CC}">
              <c16:uniqueId val="{00000000-46E3-4034-B39B-F85D83C6FF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46E3-4034-B39B-F85D83C6FF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18.420000000000002</c:v>
                </c:pt>
                <c:pt idx="1">
                  <c:v>21.09</c:v>
                </c:pt>
                <c:pt idx="2">
                  <c:v>23.71</c:v>
                </c:pt>
                <c:pt idx="3">
                  <c:v>26.38</c:v>
                </c:pt>
                <c:pt idx="4">
                  <c:v>28.79</c:v>
                </c:pt>
              </c:numCache>
            </c:numRef>
          </c:val>
          <c:extLst>
            <c:ext xmlns:c16="http://schemas.microsoft.com/office/drawing/2014/chart" uri="{C3380CC4-5D6E-409C-BE32-E72D297353CC}">
              <c16:uniqueId val="{00000000-62D4-4FF9-B1C9-752A21B4F6F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62D4-4FF9-B1C9-752A21B4F6F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4.12</c:v>
                </c:pt>
                <c:pt idx="1">
                  <c:v>4.1100000000000003</c:v>
                </c:pt>
                <c:pt idx="2">
                  <c:v>4.13</c:v>
                </c:pt>
                <c:pt idx="3">
                  <c:v>4.12</c:v>
                </c:pt>
                <c:pt idx="4">
                  <c:v>5.36</c:v>
                </c:pt>
              </c:numCache>
            </c:numRef>
          </c:val>
          <c:extLst>
            <c:ext xmlns:c16="http://schemas.microsoft.com/office/drawing/2014/chart" uri="{C3380CC4-5D6E-409C-BE32-E72D297353CC}">
              <c16:uniqueId val="{00000000-55FA-41C3-B8C6-4129499ABC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55FA-41C3-B8C6-4129499ABC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D1-4534-B4CD-53FB5CE91D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33D1-4534-B4CD-53FB5CE91D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38.590000000000003</c:v>
                </c:pt>
                <c:pt idx="1">
                  <c:v>39.32</c:v>
                </c:pt>
                <c:pt idx="2">
                  <c:v>32.92</c:v>
                </c:pt>
                <c:pt idx="3">
                  <c:v>28.1</c:v>
                </c:pt>
                <c:pt idx="4">
                  <c:v>37.18</c:v>
                </c:pt>
              </c:numCache>
            </c:numRef>
          </c:val>
          <c:extLst>
            <c:ext xmlns:c16="http://schemas.microsoft.com/office/drawing/2014/chart" uri="{C3380CC4-5D6E-409C-BE32-E72D297353CC}">
              <c16:uniqueId val="{00000000-FE87-41CE-9067-F96173AA139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FE87-41CE-9067-F96173AA139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1083.54</c:v>
                </c:pt>
                <c:pt idx="1">
                  <c:v>1033.74</c:v>
                </c:pt>
                <c:pt idx="2">
                  <c:v>969.48</c:v>
                </c:pt>
                <c:pt idx="3">
                  <c:v>942.23</c:v>
                </c:pt>
                <c:pt idx="4">
                  <c:v>900.55</c:v>
                </c:pt>
              </c:numCache>
            </c:numRef>
          </c:val>
          <c:extLst>
            <c:ext xmlns:c16="http://schemas.microsoft.com/office/drawing/2014/chart" uri="{C3380CC4-5D6E-409C-BE32-E72D297353CC}">
              <c16:uniqueId val="{00000000-1AE9-428D-804F-4DB13E68E1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1AE9-428D-804F-4DB13E68E1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84.59</c:v>
                </c:pt>
                <c:pt idx="1">
                  <c:v>82.49</c:v>
                </c:pt>
                <c:pt idx="2">
                  <c:v>84.54</c:v>
                </c:pt>
                <c:pt idx="3">
                  <c:v>82.11</c:v>
                </c:pt>
                <c:pt idx="4">
                  <c:v>81.69</c:v>
                </c:pt>
              </c:numCache>
            </c:numRef>
          </c:val>
          <c:extLst>
            <c:ext xmlns:c16="http://schemas.microsoft.com/office/drawing/2014/chart" uri="{C3380CC4-5D6E-409C-BE32-E72D297353CC}">
              <c16:uniqueId val="{00000000-3541-4B71-9A14-F52BE5A9ECE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3541-4B71-9A14-F52BE5A9ECE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148.91</c:v>
                </c:pt>
                <c:pt idx="1">
                  <c:v>152.51</c:v>
                </c:pt>
                <c:pt idx="2">
                  <c:v>147.53</c:v>
                </c:pt>
                <c:pt idx="3">
                  <c:v>151.02000000000001</c:v>
                </c:pt>
                <c:pt idx="4">
                  <c:v>151.59</c:v>
                </c:pt>
              </c:numCache>
            </c:numRef>
          </c:val>
          <c:extLst>
            <c:ext xmlns:c16="http://schemas.microsoft.com/office/drawing/2014/chart" uri="{C3380CC4-5D6E-409C-BE32-E72D297353CC}">
              <c16:uniqueId val="{00000000-99D0-48AB-A284-7DF4949D4A6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99D0-48AB-A284-7DF4949D4A6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長岡市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Ad</v>
      </c>
      <c r="X8" s="35"/>
      <c r="Y8" s="35"/>
      <c r="Z8" s="35"/>
      <c r="AA8" s="35"/>
      <c r="AB8" s="35"/>
      <c r="AC8" s="35"/>
      <c r="AD8" s="36" t="str">
        <f>データ!$M$6</f>
        <v>非設置</v>
      </c>
      <c r="AE8" s="36"/>
      <c r="AF8" s="36"/>
      <c r="AG8" s="36"/>
      <c r="AH8" s="36"/>
      <c r="AI8" s="36"/>
      <c r="AJ8" s="36"/>
      <c r="AK8" s="3"/>
      <c r="AL8" s="37">
        <f>データ!S6</f>
        <v>261287</v>
      </c>
      <c r="AM8" s="37"/>
      <c r="AN8" s="37"/>
      <c r="AO8" s="37"/>
      <c r="AP8" s="37"/>
      <c r="AQ8" s="37"/>
      <c r="AR8" s="37"/>
      <c r="AS8" s="37"/>
      <c r="AT8" s="38">
        <f>データ!T6</f>
        <v>891.05</v>
      </c>
      <c r="AU8" s="38"/>
      <c r="AV8" s="38"/>
      <c r="AW8" s="38"/>
      <c r="AX8" s="38"/>
      <c r="AY8" s="38"/>
      <c r="AZ8" s="38"/>
      <c r="BA8" s="38"/>
      <c r="BB8" s="38">
        <f>データ!U6</f>
        <v>293.23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76.010000000000005</v>
      </c>
      <c r="J10" s="38"/>
      <c r="K10" s="38"/>
      <c r="L10" s="38"/>
      <c r="M10" s="38"/>
      <c r="N10" s="38"/>
      <c r="O10" s="38"/>
      <c r="P10" s="38">
        <f>データ!P6</f>
        <v>84.8</v>
      </c>
      <c r="Q10" s="38"/>
      <c r="R10" s="38"/>
      <c r="S10" s="38"/>
      <c r="T10" s="38"/>
      <c r="U10" s="38"/>
      <c r="V10" s="38"/>
      <c r="W10" s="38">
        <f>データ!Q6</f>
        <v>78.98</v>
      </c>
      <c r="X10" s="38"/>
      <c r="Y10" s="38"/>
      <c r="Z10" s="38"/>
      <c r="AA10" s="38"/>
      <c r="AB10" s="38"/>
      <c r="AC10" s="38"/>
      <c r="AD10" s="37">
        <f>データ!R6</f>
        <v>2288</v>
      </c>
      <c r="AE10" s="37"/>
      <c r="AF10" s="37"/>
      <c r="AG10" s="37"/>
      <c r="AH10" s="37"/>
      <c r="AI10" s="37"/>
      <c r="AJ10" s="37"/>
      <c r="AK10" s="2"/>
      <c r="AL10" s="37">
        <f>データ!V6</f>
        <v>220347</v>
      </c>
      <c r="AM10" s="37"/>
      <c r="AN10" s="37"/>
      <c r="AO10" s="37"/>
      <c r="AP10" s="37"/>
      <c r="AQ10" s="37"/>
      <c r="AR10" s="37"/>
      <c r="AS10" s="37"/>
      <c r="AT10" s="38">
        <f>データ!W6</f>
        <v>64.09</v>
      </c>
      <c r="AU10" s="38"/>
      <c r="AV10" s="38"/>
      <c r="AW10" s="38"/>
      <c r="AX10" s="38"/>
      <c r="AY10" s="38"/>
      <c r="AZ10" s="38"/>
      <c r="BA10" s="38"/>
      <c r="BB10" s="38">
        <f>データ!X6</f>
        <v>3438.09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cC96rjdaDfVl+FY14W8Ggp3nQwsLrYz44p/cUMMC37pVQySoVcR5TNHHUGWKHHliH8AdPMvrl22lncG0/HSMpQ==" saltValue="l6UvXYGr98snMRwRzSObn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152021</v>
      </c>
      <c r="D6" s="19">
        <f t="shared" si="3"/>
        <v>46</v>
      </c>
      <c r="E6" s="19">
        <f t="shared" si="3"/>
        <v>17</v>
      </c>
      <c r="F6" s="19">
        <f t="shared" si="3"/>
        <v>1</v>
      </c>
      <c r="G6" s="19">
        <f t="shared" si="3"/>
        <v>0</v>
      </c>
      <c r="H6" s="19" t="str">
        <f t="shared" si="3"/>
        <v>新潟県　長岡市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76.010000000000005</v>
      </c>
      <c r="P6" s="20">
        <f t="shared" si="3"/>
        <v>84.8</v>
      </c>
      <c r="Q6" s="20">
        <f t="shared" si="3"/>
        <v>78.98</v>
      </c>
      <c r="R6" s="20">
        <f t="shared" si="3"/>
        <v>2288</v>
      </c>
      <c r="S6" s="20">
        <f t="shared" si="3"/>
        <v>261287</v>
      </c>
      <c r="T6" s="20">
        <f t="shared" si="3"/>
        <v>891.05</v>
      </c>
      <c r="U6" s="20">
        <f t="shared" si="3"/>
        <v>293.23</v>
      </c>
      <c r="V6" s="20">
        <f t="shared" si="3"/>
        <v>220347</v>
      </c>
      <c r="W6" s="20">
        <f t="shared" si="3"/>
        <v>64.09</v>
      </c>
      <c r="X6" s="20">
        <f t="shared" si="3"/>
        <v>3438.09</v>
      </c>
      <c r="Y6" s="21">
        <f>IF(Y7="",NA(),Y7)</f>
        <v>99.83</v>
      </c>
      <c r="Z6" s="21">
        <f t="shared" ref="Z6:AH6" si="4">IF(Z7="",NA(),Z7)</f>
        <v>99.86</v>
      </c>
      <c r="AA6" s="21">
        <f t="shared" si="4"/>
        <v>99.84</v>
      </c>
      <c r="AB6" s="21">
        <f t="shared" si="4"/>
        <v>100.52</v>
      </c>
      <c r="AC6" s="21">
        <f t="shared" si="4"/>
        <v>99.53</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38.590000000000003</v>
      </c>
      <c r="AV6" s="21">
        <f t="shared" ref="AV6:BD6" si="6">IF(AV7="",NA(),AV7)</f>
        <v>39.32</v>
      </c>
      <c r="AW6" s="21">
        <f t="shared" si="6"/>
        <v>32.92</v>
      </c>
      <c r="AX6" s="21">
        <f t="shared" si="6"/>
        <v>28.1</v>
      </c>
      <c r="AY6" s="21">
        <f t="shared" si="6"/>
        <v>37.18</v>
      </c>
      <c r="AZ6" s="21">
        <f t="shared" si="6"/>
        <v>62.12</v>
      </c>
      <c r="BA6" s="21">
        <f t="shared" si="6"/>
        <v>61.57</v>
      </c>
      <c r="BB6" s="21">
        <f t="shared" si="6"/>
        <v>60.82</v>
      </c>
      <c r="BC6" s="21">
        <f t="shared" si="6"/>
        <v>63.48</v>
      </c>
      <c r="BD6" s="21">
        <f t="shared" si="6"/>
        <v>65.510000000000005</v>
      </c>
      <c r="BE6" s="20" t="str">
        <f>IF(BE7="","",IF(BE7="-","【-】","【"&amp;SUBSTITUTE(TEXT(BE7,"#,##0.00"),"-","△")&amp;"】"))</f>
        <v>【73.44】</v>
      </c>
      <c r="BF6" s="21">
        <f>IF(BF7="",NA(),BF7)</f>
        <v>1083.54</v>
      </c>
      <c r="BG6" s="21">
        <f t="shared" ref="BG6:BO6" si="7">IF(BG7="",NA(),BG7)</f>
        <v>1033.74</v>
      </c>
      <c r="BH6" s="21">
        <f t="shared" si="7"/>
        <v>969.48</v>
      </c>
      <c r="BI6" s="21">
        <f t="shared" si="7"/>
        <v>942.23</v>
      </c>
      <c r="BJ6" s="21">
        <f t="shared" si="7"/>
        <v>900.55</v>
      </c>
      <c r="BK6" s="21">
        <f t="shared" si="7"/>
        <v>875.53</v>
      </c>
      <c r="BL6" s="21">
        <f t="shared" si="7"/>
        <v>867.39</v>
      </c>
      <c r="BM6" s="21">
        <f t="shared" si="7"/>
        <v>920.83</v>
      </c>
      <c r="BN6" s="21">
        <f t="shared" si="7"/>
        <v>874.02</v>
      </c>
      <c r="BO6" s="21">
        <f t="shared" si="7"/>
        <v>827.43</v>
      </c>
      <c r="BP6" s="20" t="str">
        <f>IF(BP7="","",IF(BP7="-","【-】","【"&amp;SUBSTITUTE(TEXT(BP7,"#,##0.00"),"-","△")&amp;"】"))</f>
        <v>【652.82】</v>
      </c>
      <c r="BQ6" s="21">
        <f>IF(BQ7="",NA(),BQ7)</f>
        <v>84.59</v>
      </c>
      <c r="BR6" s="21">
        <f t="shared" ref="BR6:BZ6" si="8">IF(BR7="",NA(),BR7)</f>
        <v>82.49</v>
      </c>
      <c r="BS6" s="21">
        <f t="shared" si="8"/>
        <v>84.54</v>
      </c>
      <c r="BT6" s="21">
        <f t="shared" si="8"/>
        <v>82.11</v>
      </c>
      <c r="BU6" s="21">
        <f t="shared" si="8"/>
        <v>81.69</v>
      </c>
      <c r="BV6" s="21">
        <f t="shared" si="8"/>
        <v>99.83</v>
      </c>
      <c r="BW6" s="21">
        <f t="shared" si="8"/>
        <v>100.91</v>
      </c>
      <c r="BX6" s="21">
        <f t="shared" si="8"/>
        <v>99.82</v>
      </c>
      <c r="BY6" s="21">
        <f t="shared" si="8"/>
        <v>100.32</v>
      </c>
      <c r="BZ6" s="21">
        <f t="shared" si="8"/>
        <v>99.71</v>
      </c>
      <c r="CA6" s="20" t="str">
        <f>IF(CA7="","",IF(CA7="-","【-】","【"&amp;SUBSTITUTE(TEXT(CA7,"#,##0.00"),"-","△")&amp;"】"))</f>
        <v>【97.61】</v>
      </c>
      <c r="CB6" s="21">
        <f>IF(CB7="",NA(),CB7)</f>
        <v>148.91</v>
      </c>
      <c r="CC6" s="21">
        <f t="shared" ref="CC6:CK6" si="9">IF(CC7="",NA(),CC7)</f>
        <v>152.51</v>
      </c>
      <c r="CD6" s="21">
        <f t="shared" si="9"/>
        <v>147.53</v>
      </c>
      <c r="CE6" s="21">
        <f t="shared" si="9"/>
        <v>151.02000000000001</v>
      </c>
      <c r="CF6" s="21">
        <f t="shared" si="9"/>
        <v>151.59</v>
      </c>
      <c r="CG6" s="21">
        <f t="shared" si="9"/>
        <v>158.94</v>
      </c>
      <c r="CH6" s="21">
        <f t="shared" si="9"/>
        <v>158.04</v>
      </c>
      <c r="CI6" s="21">
        <f t="shared" si="9"/>
        <v>156.77000000000001</v>
      </c>
      <c r="CJ6" s="21">
        <f t="shared" si="9"/>
        <v>157.63999999999999</v>
      </c>
      <c r="CK6" s="21">
        <f t="shared" si="9"/>
        <v>159.59</v>
      </c>
      <c r="CL6" s="20" t="str">
        <f>IF(CL7="","",IF(CL7="-","【-】","【"&amp;SUBSTITUTE(TEXT(CL7,"#,##0.00"),"-","△")&amp;"】"))</f>
        <v>【138.29】</v>
      </c>
      <c r="CM6" s="21">
        <f>IF(CM7="",NA(),CM7)</f>
        <v>69.05</v>
      </c>
      <c r="CN6" s="21">
        <f t="shared" ref="CN6:CV6" si="10">IF(CN7="",NA(),CN7)</f>
        <v>68.760000000000005</v>
      </c>
      <c r="CO6" s="21">
        <f t="shared" si="10"/>
        <v>76.77</v>
      </c>
      <c r="CP6" s="21">
        <f t="shared" si="10"/>
        <v>77.33</v>
      </c>
      <c r="CQ6" s="21">
        <f t="shared" si="10"/>
        <v>72.59</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97.71</v>
      </c>
      <c r="CY6" s="21">
        <f t="shared" ref="CY6:DG6" si="11">IF(CY7="",NA(),CY7)</f>
        <v>97.94</v>
      </c>
      <c r="CZ6" s="21">
        <f t="shared" si="11"/>
        <v>98.18</v>
      </c>
      <c r="DA6" s="21">
        <f t="shared" si="11"/>
        <v>98.25</v>
      </c>
      <c r="DB6" s="21">
        <f t="shared" si="11"/>
        <v>98.33</v>
      </c>
      <c r="DC6" s="21">
        <f t="shared" si="11"/>
        <v>93.96</v>
      </c>
      <c r="DD6" s="21">
        <f t="shared" si="11"/>
        <v>94.06</v>
      </c>
      <c r="DE6" s="21">
        <f t="shared" si="11"/>
        <v>94.41</v>
      </c>
      <c r="DF6" s="21">
        <f t="shared" si="11"/>
        <v>94.43</v>
      </c>
      <c r="DG6" s="21">
        <f t="shared" si="11"/>
        <v>94.58</v>
      </c>
      <c r="DH6" s="20" t="str">
        <f>IF(DH7="","",IF(DH7="-","【-】","【"&amp;SUBSTITUTE(TEXT(DH7,"#,##0.00"),"-","△")&amp;"】"))</f>
        <v>【95.82】</v>
      </c>
      <c r="DI6" s="21">
        <f>IF(DI7="",NA(),DI7)</f>
        <v>18.420000000000002</v>
      </c>
      <c r="DJ6" s="21">
        <f t="shared" ref="DJ6:DR6" si="12">IF(DJ7="",NA(),DJ7)</f>
        <v>21.09</v>
      </c>
      <c r="DK6" s="21">
        <f t="shared" si="12"/>
        <v>23.71</v>
      </c>
      <c r="DL6" s="21">
        <f t="shared" si="12"/>
        <v>26.38</v>
      </c>
      <c r="DM6" s="21">
        <f t="shared" si="12"/>
        <v>28.79</v>
      </c>
      <c r="DN6" s="21">
        <f t="shared" si="12"/>
        <v>33.090000000000003</v>
      </c>
      <c r="DO6" s="21">
        <f t="shared" si="12"/>
        <v>34.33</v>
      </c>
      <c r="DP6" s="21">
        <f t="shared" si="12"/>
        <v>34.15</v>
      </c>
      <c r="DQ6" s="21">
        <f t="shared" si="12"/>
        <v>35.53</v>
      </c>
      <c r="DR6" s="21">
        <f t="shared" si="12"/>
        <v>37.51</v>
      </c>
      <c r="DS6" s="20" t="str">
        <f>IF(DS7="","",IF(DS7="-","【-】","【"&amp;SUBSTITUTE(TEXT(DS7,"#,##0.00"),"-","△")&amp;"】"))</f>
        <v>【39.74】</v>
      </c>
      <c r="DT6" s="21">
        <f>IF(DT7="",NA(),DT7)</f>
        <v>4.12</v>
      </c>
      <c r="DU6" s="21">
        <f t="shared" ref="DU6:EC6" si="13">IF(DU7="",NA(),DU7)</f>
        <v>4.1100000000000003</v>
      </c>
      <c r="DV6" s="21">
        <f t="shared" si="13"/>
        <v>4.13</v>
      </c>
      <c r="DW6" s="21">
        <f t="shared" si="13"/>
        <v>4.12</v>
      </c>
      <c r="DX6" s="21">
        <f t="shared" si="13"/>
        <v>5.36</v>
      </c>
      <c r="DY6" s="21">
        <f t="shared" si="13"/>
        <v>5.04</v>
      </c>
      <c r="DZ6" s="21">
        <f t="shared" si="13"/>
        <v>5.1100000000000003</v>
      </c>
      <c r="EA6" s="21">
        <f t="shared" si="13"/>
        <v>5.18</v>
      </c>
      <c r="EB6" s="21">
        <f t="shared" si="13"/>
        <v>6.01</v>
      </c>
      <c r="EC6" s="21">
        <f t="shared" si="13"/>
        <v>6.84</v>
      </c>
      <c r="ED6" s="20" t="str">
        <f>IF(ED7="","",IF(ED7="-","【-】","【"&amp;SUBSTITUTE(TEXT(ED7,"#,##0.00"),"-","△")&amp;"】"))</f>
        <v>【7.62】</v>
      </c>
      <c r="EE6" s="21">
        <f>IF(EE7="",NA(),EE7)</f>
        <v>0.06</v>
      </c>
      <c r="EF6" s="21">
        <f t="shared" ref="EF6:EN6" si="14">IF(EF7="",NA(),EF7)</f>
        <v>0.01</v>
      </c>
      <c r="EG6" s="21">
        <f t="shared" si="14"/>
        <v>0.02</v>
      </c>
      <c r="EH6" s="21">
        <f t="shared" si="14"/>
        <v>0.02</v>
      </c>
      <c r="EI6" s="21">
        <f t="shared" si="14"/>
        <v>0.02</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15">
      <c r="A7" s="14"/>
      <c r="B7" s="23">
        <v>2022</v>
      </c>
      <c r="C7" s="23">
        <v>152021</v>
      </c>
      <c r="D7" s="23">
        <v>46</v>
      </c>
      <c r="E7" s="23">
        <v>17</v>
      </c>
      <c r="F7" s="23">
        <v>1</v>
      </c>
      <c r="G7" s="23">
        <v>0</v>
      </c>
      <c r="H7" s="23" t="s">
        <v>95</v>
      </c>
      <c r="I7" s="23" t="s">
        <v>96</v>
      </c>
      <c r="J7" s="23" t="s">
        <v>97</v>
      </c>
      <c r="K7" s="23" t="s">
        <v>98</v>
      </c>
      <c r="L7" s="23" t="s">
        <v>99</v>
      </c>
      <c r="M7" s="23" t="s">
        <v>100</v>
      </c>
      <c r="N7" s="24" t="s">
        <v>101</v>
      </c>
      <c r="O7" s="24">
        <v>76.010000000000005</v>
      </c>
      <c r="P7" s="24">
        <v>84.8</v>
      </c>
      <c r="Q7" s="24">
        <v>78.98</v>
      </c>
      <c r="R7" s="24">
        <v>2288</v>
      </c>
      <c r="S7" s="24">
        <v>261287</v>
      </c>
      <c r="T7" s="24">
        <v>891.05</v>
      </c>
      <c r="U7" s="24">
        <v>293.23</v>
      </c>
      <c r="V7" s="24">
        <v>220347</v>
      </c>
      <c r="W7" s="24">
        <v>64.09</v>
      </c>
      <c r="X7" s="24">
        <v>3438.09</v>
      </c>
      <c r="Y7" s="24">
        <v>99.83</v>
      </c>
      <c r="Z7" s="24">
        <v>99.86</v>
      </c>
      <c r="AA7" s="24">
        <v>99.84</v>
      </c>
      <c r="AB7" s="24">
        <v>100.52</v>
      </c>
      <c r="AC7" s="24">
        <v>99.53</v>
      </c>
      <c r="AD7" s="24">
        <v>110.01</v>
      </c>
      <c r="AE7" s="24">
        <v>111.12</v>
      </c>
      <c r="AF7" s="24">
        <v>109.58</v>
      </c>
      <c r="AG7" s="24">
        <v>109.32</v>
      </c>
      <c r="AH7" s="24">
        <v>108.33</v>
      </c>
      <c r="AI7" s="24">
        <v>106.11</v>
      </c>
      <c r="AJ7" s="24">
        <v>0</v>
      </c>
      <c r="AK7" s="24">
        <v>0</v>
      </c>
      <c r="AL7" s="24">
        <v>0</v>
      </c>
      <c r="AM7" s="24">
        <v>0</v>
      </c>
      <c r="AN7" s="24">
        <v>0</v>
      </c>
      <c r="AO7" s="24">
        <v>2.36</v>
      </c>
      <c r="AP7" s="24">
        <v>2.0699999999999998</v>
      </c>
      <c r="AQ7" s="24">
        <v>5.97</v>
      </c>
      <c r="AR7" s="24">
        <v>1.54</v>
      </c>
      <c r="AS7" s="24">
        <v>1.28</v>
      </c>
      <c r="AT7" s="24">
        <v>3.15</v>
      </c>
      <c r="AU7" s="24">
        <v>38.590000000000003</v>
      </c>
      <c r="AV7" s="24">
        <v>39.32</v>
      </c>
      <c r="AW7" s="24">
        <v>32.92</v>
      </c>
      <c r="AX7" s="24">
        <v>28.1</v>
      </c>
      <c r="AY7" s="24">
        <v>37.18</v>
      </c>
      <c r="AZ7" s="24">
        <v>62.12</v>
      </c>
      <c r="BA7" s="24">
        <v>61.57</v>
      </c>
      <c r="BB7" s="24">
        <v>60.82</v>
      </c>
      <c r="BC7" s="24">
        <v>63.48</v>
      </c>
      <c r="BD7" s="24">
        <v>65.510000000000005</v>
      </c>
      <c r="BE7" s="24">
        <v>73.44</v>
      </c>
      <c r="BF7" s="24">
        <v>1083.54</v>
      </c>
      <c r="BG7" s="24">
        <v>1033.74</v>
      </c>
      <c r="BH7" s="24">
        <v>969.48</v>
      </c>
      <c r="BI7" s="24">
        <v>942.23</v>
      </c>
      <c r="BJ7" s="24">
        <v>900.55</v>
      </c>
      <c r="BK7" s="24">
        <v>875.53</v>
      </c>
      <c r="BL7" s="24">
        <v>867.39</v>
      </c>
      <c r="BM7" s="24">
        <v>920.83</v>
      </c>
      <c r="BN7" s="24">
        <v>874.02</v>
      </c>
      <c r="BO7" s="24">
        <v>827.43</v>
      </c>
      <c r="BP7" s="24">
        <v>652.82000000000005</v>
      </c>
      <c r="BQ7" s="24">
        <v>84.59</v>
      </c>
      <c r="BR7" s="24">
        <v>82.49</v>
      </c>
      <c r="BS7" s="24">
        <v>84.54</v>
      </c>
      <c r="BT7" s="24">
        <v>82.11</v>
      </c>
      <c r="BU7" s="24">
        <v>81.69</v>
      </c>
      <c r="BV7" s="24">
        <v>99.83</v>
      </c>
      <c r="BW7" s="24">
        <v>100.91</v>
      </c>
      <c r="BX7" s="24">
        <v>99.82</v>
      </c>
      <c r="BY7" s="24">
        <v>100.32</v>
      </c>
      <c r="BZ7" s="24">
        <v>99.71</v>
      </c>
      <c r="CA7" s="24">
        <v>97.61</v>
      </c>
      <c r="CB7" s="24">
        <v>148.91</v>
      </c>
      <c r="CC7" s="24">
        <v>152.51</v>
      </c>
      <c r="CD7" s="24">
        <v>147.53</v>
      </c>
      <c r="CE7" s="24">
        <v>151.02000000000001</v>
      </c>
      <c r="CF7" s="24">
        <v>151.59</v>
      </c>
      <c r="CG7" s="24">
        <v>158.94</v>
      </c>
      <c r="CH7" s="24">
        <v>158.04</v>
      </c>
      <c r="CI7" s="24">
        <v>156.77000000000001</v>
      </c>
      <c r="CJ7" s="24">
        <v>157.63999999999999</v>
      </c>
      <c r="CK7" s="24">
        <v>159.59</v>
      </c>
      <c r="CL7" s="24">
        <v>138.29</v>
      </c>
      <c r="CM7" s="24">
        <v>69.05</v>
      </c>
      <c r="CN7" s="24">
        <v>68.760000000000005</v>
      </c>
      <c r="CO7" s="24">
        <v>76.77</v>
      </c>
      <c r="CP7" s="24">
        <v>77.33</v>
      </c>
      <c r="CQ7" s="24">
        <v>72.59</v>
      </c>
      <c r="CR7" s="24">
        <v>67.069999999999993</v>
      </c>
      <c r="CS7" s="24">
        <v>66.78</v>
      </c>
      <c r="CT7" s="24">
        <v>67</v>
      </c>
      <c r="CU7" s="24">
        <v>66.650000000000006</v>
      </c>
      <c r="CV7" s="24">
        <v>64.45</v>
      </c>
      <c r="CW7" s="24">
        <v>59.1</v>
      </c>
      <c r="CX7" s="24">
        <v>97.71</v>
      </c>
      <c r="CY7" s="24">
        <v>97.94</v>
      </c>
      <c r="CZ7" s="24">
        <v>98.18</v>
      </c>
      <c r="DA7" s="24">
        <v>98.25</v>
      </c>
      <c r="DB7" s="24">
        <v>98.33</v>
      </c>
      <c r="DC7" s="24">
        <v>93.96</v>
      </c>
      <c r="DD7" s="24">
        <v>94.06</v>
      </c>
      <c r="DE7" s="24">
        <v>94.41</v>
      </c>
      <c r="DF7" s="24">
        <v>94.43</v>
      </c>
      <c r="DG7" s="24">
        <v>94.58</v>
      </c>
      <c r="DH7" s="24">
        <v>95.82</v>
      </c>
      <c r="DI7" s="24">
        <v>18.420000000000002</v>
      </c>
      <c r="DJ7" s="24">
        <v>21.09</v>
      </c>
      <c r="DK7" s="24">
        <v>23.71</v>
      </c>
      <c r="DL7" s="24">
        <v>26.38</v>
      </c>
      <c r="DM7" s="24">
        <v>28.79</v>
      </c>
      <c r="DN7" s="24">
        <v>33.090000000000003</v>
      </c>
      <c r="DO7" s="24">
        <v>34.33</v>
      </c>
      <c r="DP7" s="24">
        <v>34.15</v>
      </c>
      <c r="DQ7" s="24">
        <v>35.53</v>
      </c>
      <c r="DR7" s="24">
        <v>37.51</v>
      </c>
      <c r="DS7" s="24">
        <v>39.74</v>
      </c>
      <c r="DT7" s="24">
        <v>4.12</v>
      </c>
      <c r="DU7" s="24">
        <v>4.1100000000000003</v>
      </c>
      <c r="DV7" s="24">
        <v>4.13</v>
      </c>
      <c r="DW7" s="24">
        <v>4.12</v>
      </c>
      <c r="DX7" s="24">
        <v>5.36</v>
      </c>
      <c r="DY7" s="24">
        <v>5.04</v>
      </c>
      <c r="DZ7" s="24">
        <v>5.1100000000000003</v>
      </c>
      <c r="EA7" s="24">
        <v>5.18</v>
      </c>
      <c r="EB7" s="24">
        <v>6.01</v>
      </c>
      <c r="EC7" s="24">
        <v>6.84</v>
      </c>
      <c r="ED7" s="24">
        <v>7.62</v>
      </c>
      <c r="EE7" s="24">
        <v>0.06</v>
      </c>
      <c r="EF7" s="24">
        <v>0.01</v>
      </c>
      <c r="EG7" s="24">
        <v>0.02</v>
      </c>
      <c r="EH7" s="24">
        <v>0.02</v>
      </c>
      <c r="EI7" s="24">
        <v>0.02</v>
      </c>
      <c r="EJ7" s="24">
        <v>0.25</v>
      </c>
      <c r="EK7" s="24">
        <v>0.21</v>
      </c>
      <c r="EL7" s="24">
        <v>0.33</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長岡市役所</cp:lastModifiedBy>
  <dcterms:created xsi:type="dcterms:W3CDTF">2023-12-12T00:45:49Z</dcterms:created>
  <dcterms:modified xsi:type="dcterms:W3CDTF">2024-02-16T00:14:03Z</dcterms:modified>
  <cp:category/>
</cp:coreProperties>
</file>