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30入園窓口係\保育園関係_バックアップ\00新年度事務\R7\★R7入園に向けて\R7様式見直し\修正あり\R6.7～現況\"/>
    </mc:Choice>
  </mc:AlternateContent>
  <bookViews>
    <workbookView xWindow="0" yWindow="0" windowWidth="20490" windowHeight="7530"/>
  </bookViews>
  <sheets>
    <sheet name="様式（新潟県長岡市）" sheetId="7" r:id="rId1"/>
    <sheet name="記入例" sheetId="9" r:id="rId2"/>
    <sheet name="記載要領" sheetId="6" r:id="rId3"/>
  </sheets>
  <definedNames>
    <definedName name="_xlnm.Print_Area" localSheetId="2">記載要領!$A$1:$F$34</definedName>
    <definedName name="_xlnm.Print_Area" localSheetId="1">記入例!$A$1:$AR$52</definedName>
    <definedName name="_xlnm.Print_Area" localSheetId="0">'様式（新潟県長岡市）'!$A$1:$AJ$52</definedName>
    <definedName name="_xlnm.Print_Titles" localSheetId="2">記載要領!$1:$1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7" i="7" l="1"/>
  <c r="AL20" i="7" l="1"/>
  <c r="AJ20" i="7" s="1"/>
  <c r="B4" i="7"/>
  <c r="B5" i="7"/>
  <c r="AL39" i="9" l="1"/>
  <c r="AK39" i="9"/>
  <c r="AP37" i="9"/>
  <c r="AP39" i="9" s="1"/>
  <c r="X40" i="9" s="1"/>
  <c r="AO32" i="9"/>
  <c r="AP38" i="9" s="1"/>
  <c r="AM32" i="9"/>
  <c r="AC32" i="9"/>
  <c r="P32" i="9"/>
  <c r="M32" i="9"/>
  <c r="AP31" i="9"/>
  <c r="AL31" i="9"/>
  <c r="AK31" i="9"/>
  <c r="AM31" i="9" s="1"/>
  <c r="AG27" i="9"/>
  <c r="AL25" i="9"/>
  <c r="AM25" i="9" s="1"/>
  <c r="AN25" i="9" s="1"/>
  <c r="AO25" i="9" s="1"/>
  <c r="AP25" i="9" s="1"/>
  <c r="AK25" i="9"/>
  <c r="AL24" i="9"/>
  <c r="AM24" i="9" s="1"/>
  <c r="AN24" i="9" s="1"/>
  <c r="AO24" i="9" s="1"/>
  <c r="AP24" i="9" s="1"/>
  <c r="AK24" i="9"/>
  <c r="AP23" i="9"/>
  <c r="AL23" i="9"/>
  <c r="AK23" i="9"/>
  <c r="AL20" i="9"/>
  <c r="AJ20" i="9" s="1"/>
  <c r="B5" i="9"/>
  <c r="B4" i="9"/>
  <c r="AM39" i="9" l="1"/>
  <c r="AM23" i="9"/>
  <c r="AN23" i="9" s="1"/>
  <c r="AA27" i="9" s="1"/>
  <c r="AN31" i="9"/>
  <c r="AN30" i="9"/>
  <c r="AQ23" i="9" l="1"/>
  <c r="AN38" i="9"/>
  <c r="AN37" i="9"/>
  <c r="AN39" i="9" s="1"/>
  <c r="AO23" i="9"/>
  <c r="W27" i="9" s="1"/>
  <c r="C51" i="9" s="1"/>
  <c r="AQ31" i="9"/>
  <c r="AO31" i="9"/>
  <c r="AO34" i="9" s="1"/>
  <c r="AO30" i="9"/>
  <c r="AQ39" i="9" l="1"/>
  <c r="Q40" i="9"/>
  <c r="AO39" i="9"/>
  <c r="M40" i="9" s="1"/>
  <c r="B51" i="9"/>
  <c r="F51" i="9"/>
  <c r="E51" i="9"/>
  <c r="P32" i="7"/>
  <c r="M32" i="7"/>
  <c r="AO32" i="7"/>
  <c r="AP38" i="7" s="1"/>
  <c r="AM32" i="7"/>
  <c r="H51" i="9" l="1"/>
  <c r="I51" i="9"/>
  <c r="AG27" i="7" l="1"/>
  <c r="AC32" i="7"/>
  <c r="AL39" i="7" l="1"/>
  <c r="AK39" i="7"/>
  <c r="AM39" i="7" l="1"/>
  <c r="AN37" i="7" l="1"/>
  <c r="AL23" i="7"/>
  <c r="AL31" i="7" l="1"/>
  <c r="AK31" i="7"/>
  <c r="AP23" i="7"/>
  <c r="AM31" i="7" l="1"/>
  <c r="AL24" i="7"/>
  <c r="AL25" i="7"/>
  <c r="AK23" i="7"/>
  <c r="AM23" i="7" s="1"/>
  <c r="AN23" i="7" s="1"/>
  <c r="AK24" i="7"/>
  <c r="AK25" i="7"/>
  <c r="AN30" i="7" l="1"/>
  <c r="AN31" i="7"/>
  <c r="AA27" i="7"/>
  <c r="AQ23" i="7"/>
  <c r="AM25" i="7"/>
  <c r="AM24" i="7"/>
  <c r="AO30" i="7" l="1"/>
  <c r="AK34" i="7" s="1"/>
  <c r="AN25" i="7"/>
  <c r="AO25" i="7" s="1"/>
  <c r="AP25" i="7" s="1"/>
  <c r="AN24" i="7"/>
  <c r="AO24" i="7" s="1"/>
  <c r="AP24" i="7" s="1"/>
  <c r="AO23" i="7"/>
  <c r="W27" i="7" s="1"/>
  <c r="W32" i="7" l="1"/>
  <c r="S32" i="7"/>
  <c r="B51" i="7"/>
  <c r="C51" i="7"/>
  <c r="AP31" i="7"/>
  <c r="AQ31" i="7" s="1"/>
  <c r="AP39" i="7"/>
  <c r="X40" i="7" s="1"/>
  <c r="AN38" i="7"/>
  <c r="AN39" i="7" s="1"/>
  <c r="AO39" i="7" l="1"/>
  <c r="M40" i="7" s="1"/>
  <c r="AQ39" i="7"/>
  <c r="AO31" i="7"/>
  <c r="Q40" i="7"/>
  <c r="I51" i="7" l="1"/>
  <c r="H51" i="7"/>
  <c r="AO34" i="7"/>
  <c r="E51" i="7" l="1"/>
  <c r="F51" i="7"/>
</calcChain>
</file>

<file path=xl/sharedStrings.xml><?xml version="1.0" encoding="utf-8"?>
<sst xmlns="http://schemas.openxmlformats.org/spreadsheetml/2006/main" count="583" uniqueCount="214">
  <si>
    <t>就労証明書</t>
    <rPh sb="0" eb="2">
      <t>シュウロウ</t>
    </rPh>
    <rPh sb="2" eb="5">
      <t>ショウメイショ</t>
    </rPh>
    <phoneticPr fontId="1"/>
  </si>
  <si>
    <t>　</t>
    <phoneticPr fontId="1"/>
  </si>
  <si>
    <t>№</t>
    <phoneticPr fontId="1"/>
  </si>
  <si>
    <t>項目</t>
    <rPh sb="0" eb="2">
      <t>コウモク</t>
    </rPh>
    <phoneticPr fontId="1"/>
  </si>
  <si>
    <t>記載欄</t>
    <rPh sb="0" eb="2">
      <t>キサイ</t>
    </rPh>
    <rPh sb="2" eb="3">
      <t>ラン</t>
    </rPh>
    <phoneticPr fontId="1"/>
  </si>
  <si>
    <t>業種</t>
    <rPh sb="0" eb="2">
      <t>ギョウシュ</t>
    </rPh>
    <phoneticPr fontId="1"/>
  </si>
  <si>
    <t>フリガナ</t>
    <phoneticPr fontId="1"/>
  </si>
  <si>
    <t>本人氏名</t>
    <rPh sb="0" eb="2">
      <t>ホンニン</t>
    </rPh>
    <rPh sb="2" eb="4">
      <t>シメイ</t>
    </rPh>
    <phoneticPr fontId="1"/>
  </si>
  <si>
    <t>本人住所</t>
    <rPh sb="0" eb="2">
      <t>ホンニン</t>
    </rPh>
    <rPh sb="2" eb="4">
      <t>ジュウショ</t>
    </rPh>
    <phoneticPr fontId="1"/>
  </si>
  <si>
    <t>雇用（予定）期間等</t>
    <rPh sb="0" eb="2">
      <t>コヨウ</t>
    </rPh>
    <rPh sb="3" eb="5">
      <t>ヨテイ</t>
    </rPh>
    <rPh sb="6" eb="8">
      <t>キカン</t>
    </rPh>
    <rPh sb="8" eb="9">
      <t>ナド</t>
    </rPh>
    <phoneticPr fontId="1"/>
  </si>
  <si>
    <t>就労先事業所名</t>
    <rPh sb="0" eb="2">
      <t>シュウロウ</t>
    </rPh>
    <rPh sb="2" eb="3">
      <t>サキ</t>
    </rPh>
    <rPh sb="3" eb="6">
      <t>ジギョウショ</t>
    </rPh>
    <rPh sb="6" eb="7">
      <t>メイ</t>
    </rPh>
    <phoneticPr fontId="1"/>
  </si>
  <si>
    <t>就労先住所等</t>
    <rPh sb="0" eb="3">
      <t>シュウロウサキ</t>
    </rPh>
    <rPh sb="3" eb="5">
      <t>ジュウショ</t>
    </rPh>
    <rPh sb="5" eb="6">
      <t>ナド</t>
    </rPh>
    <phoneticPr fontId="1"/>
  </si>
  <si>
    <t>就労先電話番号</t>
    <rPh sb="0" eb="3">
      <t>シュウロウサキ</t>
    </rPh>
    <rPh sb="3" eb="5">
      <t>デンワ</t>
    </rPh>
    <rPh sb="5" eb="7">
      <t>バンゴウ</t>
    </rPh>
    <phoneticPr fontId="1"/>
  </si>
  <si>
    <t>雇用の形態</t>
    <rPh sb="0" eb="2">
      <t>コヨウ</t>
    </rPh>
    <rPh sb="3" eb="5">
      <t>ケイタイ</t>
    </rPh>
    <phoneticPr fontId="1"/>
  </si>
  <si>
    <t>就労時間
（固定就労の場合）</t>
    <rPh sb="0" eb="2">
      <t>シュウロウ</t>
    </rPh>
    <rPh sb="2" eb="4">
      <t>ジカン</t>
    </rPh>
    <rPh sb="6" eb="8">
      <t>コテイ</t>
    </rPh>
    <rPh sb="8" eb="10">
      <t>シュウロウ</t>
    </rPh>
    <rPh sb="11" eb="13">
      <t>バアイ</t>
    </rPh>
    <phoneticPr fontId="1"/>
  </si>
  <si>
    <t>就労時間
（変則就労の場合）</t>
    <rPh sb="0" eb="2">
      <t>シュウロウ</t>
    </rPh>
    <rPh sb="2" eb="4">
      <t>ジカン</t>
    </rPh>
    <rPh sb="6" eb="8">
      <t>ヘンソク</t>
    </rPh>
    <rPh sb="8" eb="10">
      <t>シュウロウ</t>
    </rPh>
    <rPh sb="11" eb="13">
      <t>バアイ</t>
    </rPh>
    <phoneticPr fontId="1"/>
  </si>
  <si>
    <r>
      <t xml:space="preserve">育児休業の取得
</t>
    </r>
    <r>
      <rPr>
        <sz val="8"/>
        <color theme="1"/>
        <rFont val="游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1"/>
  </si>
  <si>
    <t>復職（予定）年月日</t>
    <rPh sb="0" eb="2">
      <t>フクショク</t>
    </rPh>
    <rPh sb="3" eb="5">
      <t>ヨテイ</t>
    </rPh>
    <rPh sb="6" eb="9">
      <t>ネンガッピ</t>
    </rPh>
    <phoneticPr fontId="1"/>
  </si>
  <si>
    <r>
      <t xml:space="preserve">育児のための短時間
勤務制度利用有無
</t>
    </r>
    <r>
      <rPr>
        <sz val="9"/>
        <color theme="1"/>
        <rFont val="游ゴシック"/>
        <family val="3"/>
        <charset val="128"/>
        <scheme val="minor"/>
      </rPr>
      <t>※取得予定を含む</t>
    </r>
    <rPh sb="0" eb="2">
      <t>イクジ</t>
    </rPh>
    <rPh sb="6" eb="9">
      <t>タンジカン</t>
    </rPh>
    <rPh sb="10" eb="12">
      <t>キンム</t>
    </rPh>
    <rPh sb="12" eb="14">
      <t>セイド</t>
    </rPh>
    <rPh sb="14" eb="16">
      <t>リヨウ</t>
    </rPh>
    <rPh sb="16" eb="18">
      <t>ウム</t>
    </rPh>
    <rPh sb="20" eb="22">
      <t>シュトク</t>
    </rPh>
    <rPh sb="22" eb="24">
      <t>ヨテイ</t>
    </rPh>
    <rPh sb="25" eb="26">
      <t>フク</t>
    </rPh>
    <phoneticPr fontId="1"/>
  </si>
  <si>
    <t>保育士資格等</t>
    <rPh sb="0" eb="3">
      <t>ホイクシ</t>
    </rPh>
    <rPh sb="3" eb="5">
      <t>シカク</t>
    </rPh>
    <rPh sb="5" eb="6">
      <t>ナド</t>
    </rPh>
    <phoneticPr fontId="1"/>
  </si>
  <si>
    <t>備考欄</t>
    <rPh sb="0" eb="2">
      <t>ビコウ</t>
    </rPh>
    <rPh sb="2" eb="3">
      <t>ラン</t>
    </rPh>
    <phoneticPr fontId="1"/>
  </si>
  <si>
    <t>資格・免許取得状況</t>
    <rPh sb="0" eb="2">
      <t>シカク</t>
    </rPh>
    <rPh sb="3" eb="5">
      <t>メンキョ</t>
    </rPh>
    <rPh sb="5" eb="7">
      <t>シュトク</t>
    </rPh>
    <rPh sb="7" eb="9">
      <t>ジョウキョウ</t>
    </rPh>
    <phoneticPr fontId="1"/>
  </si>
  <si>
    <t>保育士等としての勤務実態の有無</t>
    <rPh sb="0" eb="3">
      <t>ホイクシ</t>
    </rPh>
    <rPh sb="3" eb="4">
      <t>ナド</t>
    </rPh>
    <rPh sb="8" eb="10">
      <t>キンム</t>
    </rPh>
    <rPh sb="10" eb="12">
      <t>ジッタイ</t>
    </rPh>
    <rPh sb="13" eb="15">
      <t>ウム</t>
    </rPh>
    <phoneticPr fontId="1"/>
  </si>
  <si>
    <t>主な就労時間等
・シフト時間帯</t>
    <rPh sb="0" eb="1">
      <t>オモ</t>
    </rPh>
    <rPh sb="2" eb="4">
      <t>シュウロウ</t>
    </rPh>
    <rPh sb="4" eb="6">
      <t>ジカン</t>
    </rPh>
    <rPh sb="6" eb="7">
      <t>ナド</t>
    </rPh>
    <rPh sb="12" eb="15">
      <t>ジカンタイ</t>
    </rPh>
    <phoneticPr fontId="1"/>
  </si>
  <si>
    <t>期間</t>
    <rPh sb="0" eb="2">
      <t>キカン</t>
    </rPh>
    <phoneticPr fontId="1"/>
  </si>
  <si>
    <t>主な就労時間帯
・シフト時間帯</t>
    <rPh sb="0" eb="1">
      <t>オモ</t>
    </rPh>
    <rPh sb="2" eb="4">
      <t>シュウロウ</t>
    </rPh>
    <rPh sb="4" eb="6">
      <t>ジカン</t>
    </rPh>
    <rPh sb="6" eb="7">
      <t>タイ</t>
    </rPh>
    <rPh sb="12" eb="14">
      <t>ジカン</t>
    </rPh>
    <rPh sb="14" eb="15">
      <t>タイ</t>
    </rPh>
    <phoneticPr fontId="1"/>
  </si>
  <si>
    <t>就労日数</t>
    <rPh sb="0" eb="2">
      <t>シュウロウ</t>
    </rPh>
    <rPh sb="2" eb="4">
      <t>ニッスウ</t>
    </rPh>
    <phoneticPr fontId="1"/>
  </si>
  <si>
    <t>合計時間</t>
    <rPh sb="0" eb="2">
      <t>ゴウケイ</t>
    </rPh>
    <rPh sb="2" eb="4">
      <t>ジカン</t>
    </rPh>
    <phoneticPr fontId="1"/>
  </si>
  <si>
    <t>勤務先住所
（所在地）</t>
    <rPh sb="0" eb="3">
      <t>キンムサキ</t>
    </rPh>
    <rPh sb="3" eb="5">
      <t>ジュウショ</t>
    </rPh>
    <rPh sb="7" eb="9">
      <t>ショザイ</t>
    </rPh>
    <rPh sb="9" eb="10">
      <t>チ</t>
    </rPh>
    <phoneticPr fontId="1"/>
  </si>
  <si>
    <t>一月当たりの就労日数</t>
    <rPh sb="0" eb="1">
      <t>1</t>
    </rPh>
    <rPh sb="1" eb="2">
      <t>ツキ</t>
    </rPh>
    <rPh sb="2" eb="3">
      <t>ア</t>
    </rPh>
    <rPh sb="6" eb="8">
      <t>シュウロウ</t>
    </rPh>
    <rPh sb="8" eb="10">
      <t>ニッスウ</t>
    </rPh>
    <phoneticPr fontId="1"/>
  </si>
  <si>
    <t>一週当たりの就労日数</t>
    <rPh sb="0" eb="1">
      <t>1</t>
    </rPh>
    <rPh sb="1" eb="2">
      <t>シュウ</t>
    </rPh>
    <rPh sb="2" eb="3">
      <t>ア</t>
    </rPh>
    <rPh sb="6" eb="8">
      <t>シュウロウ</t>
    </rPh>
    <rPh sb="8" eb="10">
      <t>ニッスウ</t>
    </rPh>
    <phoneticPr fontId="1"/>
  </si>
  <si>
    <t>年</t>
    <rPh sb="0" eb="1">
      <t>ネン</t>
    </rPh>
    <phoneticPr fontId="1"/>
  </si>
  <si>
    <t>月</t>
    <rPh sb="0" eb="1">
      <t>ガツ</t>
    </rPh>
    <phoneticPr fontId="1"/>
  </si>
  <si>
    <t>日</t>
    <rPh sb="0" eb="1">
      <t>ヒ</t>
    </rPh>
    <phoneticPr fontId="1"/>
  </si>
  <si>
    <t>月</t>
    <rPh sb="0" eb="1">
      <t>ツキ</t>
    </rPh>
    <phoneticPr fontId="1"/>
  </si>
  <si>
    <t>～</t>
    <phoneticPr fontId="1"/>
  </si>
  <si>
    <t>）</t>
    <phoneticPr fontId="1"/>
  </si>
  <si>
    <t>（</t>
    <phoneticPr fontId="1"/>
  </si>
  <si>
    <t>－</t>
    <phoneticPr fontId="1"/>
  </si>
  <si>
    <t>月間</t>
    <rPh sb="0" eb="2">
      <t>ゲッカン</t>
    </rPh>
    <phoneticPr fontId="1"/>
  </si>
  <si>
    <t>時間</t>
    <rPh sb="0" eb="2">
      <t>ジカン</t>
    </rPh>
    <phoneticPr fontId="1"/>
  </si>
  <si>
    <t>分</t>
    <rPh sb="0" eb="1">
      <t>フン</t>
    </rPh>
    <phoneticPr fontId="1"/>
  </si>
  <si>
    <t>分）</t>
    <rPh sb="0" eb="1">
      <t>フン</t>
    </rPh>
    <phoneticPr fontId="1"/>
  </si>
  <si>
    <t>週間</t>
    <rPh sb="0" eb="2">
      <t>シュウカン</t>
    </rPh>
    <phoneticPr fontId="1"/>
  </si>
  <si>
    <t>平日</t>
    <rPh sb="0" eb="2">
      <t>ヘイジツ</t>
    </rPh>
    <phoneticPr fontId="1"/>
  </si>
  <si>
    <t>土曜</t>
    <rPh sb="0" eb="2">
      <t>ドヨウ</t>
    </rPh>
    <phoneticPr fontId="1"/>
  </si>
  <si>
    <t>日祝</t>
    <rPh sb="0" eb="1">
      <t>ヒ</t>
    </rPh>
    <rPh sb="1" eb="2">
      <t>シュク</t>
    </rPh>
    <phoneticPr fontId="1"/>
  </si>
  <si>
    <t>時</t>
    <rPh sb="0" eb="1">
      <t>ジ</t>
    </rPh>
    <phoneticPr fontId="1"/>
  </si>
  <si>
    <t>（※事業者証明欄はここまで）</t>
    <rPh sb="2" eb="5">
      <t>ジギョウシャ</t>
    </rPh>
    <rPh sb="5" eb="7">
      <t>ショウメイ</t>
    </rPh>
    <rPh sb="7" eb="8">
      <t>ラン</t>
    </rPh>
    <phoneticPr fontId="1"/>
  </si>
  <si>
    <t>児童名</t>
    <rPh sb="0" eb="3">
      <t>ジドウメイ</t>
    </rPh>
    <phoneticPr fontId="1"/>
  </si>
  <si>
    <t>無</t>
    <rPh sb="0" eb="1">
      <t>ム</t>
    </rPh>
    <phoneticPr fontId="1"/>
  </si>
  <si>
    <t>有</t>
    <rPh sb="0" eb="1">
      <t>アリ</t>
    </rPh>
    <phoneticPr fontId="1"/>
  </si>
  <si>
    <t>利用中</t>
    <rPh sb="0" eb="2">
      <t>リヨウ</t>
    </rPh>
    <rPh sb="2" eb="3">
      <t>チュウ</t>
    </rPh>
    <phoneticPr fontId="1"/>
  </si>
  <si>
    <t>移動手段：</t>
    <rPh sb="0" eb="2">
      <t>イドウ</t>
    </rPh>
    <rPh sb="2" eb="4">
      <t>シュダン</t>
    </rPh>
    <phoneticPr fontId="1"/>
  </si>
  <si>
    <t>時　　間：</t>
    <rPh sb="0" eb="1">
      <t>トキ</t>
    </rPh>
    <rPh sb="3" eb="4">
      <t>アイダ</t>
    </rPh>
    <phoneticPr fontId="1"/>
  </si>
  <si>
    <t>車</t>
    <rPh sb="0" eb="1">
      <t>クルマ</t>
    </rPh>
    <phoneticPr fontId="1"/>
  </si>
  <si>
    <t>徒歩</t>
    <rPh sb="0" eb="2">
      <t>トホ</t>
    </rPh>
    <phoneticPr fontId="1"/>
  </si>
  <si>
    <t>ダブルワーク</t>
    <phoneticPr fontId="1"/>
  </si>
  <si>
    <t>※有の場合、全ての勤務先の就労証明書を提出してください。</t>
    <rPh sb="1" eb="2">
      <t>アリ</t>
    </rPh>
    <rPh sb="3" eb="5">
      <t>バアイ</t>
    </rPh>
    <rPh sb="6" eb="7">
      <t>スベ</t>
    </rPh>
    <rPh sb="9" eb="12">
      <t>キンムサキ</t>
    </rPh>
    <rPh sb="13" eb="17">
      <t>シュウロウショウメイ</t>
    </rPh>
    <rPh sb="17" eb="18">
      <t>ショ</t>
    </rPh>
    <rPh sb="19" eb="21">
      <t>テイシュツ</t>
    </rPh>
    <phoneticPr fontId="1"/>
  </si>
  <si>
    <t>担当者名</t>
    <rPh sb="0" eb="3">
      <t>タントウシャ</t>
    </rPh>
    <rPh sb="3" eb="4">
      <t>メイ</t>
    </rPh>
    <phoneticPr fontId="1"/>
  </si>
  <si>
    <t>所在地</t>
    <rPh sb="0" eb="2">
      <t>ショザイ</t>
    </rPh>
    <rPh sb="2" eb="3">
      <t>チ</t>
    </rPh>
    <phoneticPr fontId="1"/>
  </si>
  <si>
    <t>代表者名</t>
    <rPh sb="0" eb="3">
      <t>ダイヒョウシャ</t>
    </rPh>
    <rPh sb="3" eb="4">
      <t>メイ</t>
    </rPh>
    <phoneticPr fontId="1"/>
  </si>
  <si>
    <t>事業所名</t>
    <rPh sb="0" eb="3">
      <t>ジギョウショ</t>
    </rPh>
    <rPh sb="3" eb="4">
      <t>メイ</t>
    </rPh>
    <phoneticPr fontId="1"/>
  </si>
  <si>
    <t>証明日</t>
    <rPh sb="0" eb="2">
      <t>ショウメイ</t>
    </rPh>
    <rPh sb="2" eb="3">
      <t>ヒ</t>
    </rPh>
    <phoneticPr fontId="1"/>
  </si>
  <si>
    <t>下記の内容について、事実であることを証明いたします。</t>
    <rPh sb="0" eb="2">
      <t>カキ</t>
    </rPh>
    <rPh sb="3" eb="5">
      <t>ナイヨウ</t>
    </rPh>
    <rPh sb="10" eb="12">
      <t>ジジツ</t>
    </rPh>
    <rPh sb="18" eb="20">
      <t>ショウメイ</t>
    </rPh>
    <phoneticPr fontId="1"/>
  </si>
  <si>
    <t>※本証明書の内容について、就労先事業者等に無断で作成し又は改変を行ったときには、刑法上の罪に問われる場合があります。</t>
    <rPh sb="1" eb="2">
      <t>ホン</t>
    </rPh>
    <rPh sb="2" eb="4">
      <t>ショウメイ</t>
    </rPh>
    <rPh sb="4" eb="5">
      <t>ショ</t>
    </rPh>
    <rPh sb="6" eb="8">
      <t>ナイヨウ</t>
    </rPh>
    <rPh sb="13" eb="15">
      <t>シュウロウ</t>
    </rPh>
    <rPh sb="15" eb="16">
      <t>サキ</t>
    </rPh>
    <rPh sb="16" eb="19">
      <t>ジギョウシャ</t>
    </rPh>
    <rPh sb="19" eb="20">
      <t>トウ</t>
    </rPh>
    <rPh sb="21" eb="23">
      <t>ムダン</t>
    </rPh>
    <rPh sb="24" eb="26">
      <t>サクセイ</t>
    </rPh>
    <rPh sb="27" eb="28">
      <t>マタ</t>
    </rPh>
    <rPh sb="29" eb="31">
      <t>カイヘン</t>
    </rPh>
    <rPh sb="32" eb="33">
      <t>オコナ</t>
    </rPh>
    <rPh sb="40" eb="42">
      <t>ケイホウ</t>
    </rPh>
    <rPh sb="42" eb="43">
      <t>ジョウ</t>
    </rPh>
    <rPh sb="44" eb="45">
      <t>ツミ</t>
    </rPh>
    <rPh sb="46" eb="47">
      <t>ト</t>
    </rPh>
    <rPh sb="50" eb="52">
      <t>バアイ</t>
    </rPh>
    <phoneticPr fontId="1"/>
  </si>
  <si>
    <t>自転車</t>
    <phoneticPr fontId="1"/>
  </si>
  <si>
    <t>記載要領は「記載要領」シートを参照してください。</t>
    <rPh sb="0" eb="2">
      <t>キサイ</t>
    </rPh>
    <rPh sb="2" eb="4">
      <t>ヨウリョウ</t>
    </rPh>
    <rPh sb="6" eb="8">
      <t>キサイ</t>
    </rPh>
    <rPh sb="8" eb="10">
      <t>ヨウリョウ</t>
    </rPh>
    <rPh sb="15" eb="17">
      <t>サンショウ</t>
    </rPh>
    <phoneticPr fontId="1"/>
  </si>
  <si>
    <t>その他（</t>
    <phoneticPr fontId="1"/>
  </si>
  <si>
    <t>有期</t>
    <rPh sb="0" eb="2">
      <t>ユウキ</t>
    </rPh>
    <phoneticPr fontId="1"/>
  </si>
  <si>
    <t>無期</t>
    <rPh sb="0" eb="2">
      <t>ムキ</t>
    </rPh>
    <phoneticPr fontId="1"/>
  </si>
  <si>
    <t>保育士資格</t>
    <rPh sb="0" eb="3">
      <t>ホイクシ</t>
    </rPh>
    <rPh sb="3" eb="5">
      <t>シカク</t>
    </rPh>
    <phoneticPr fontId="1"/>
  </si>
  <si>
    <t>幼稚園教諭免許</t>
    <rPh sb="0" eb="3">
      <t>ヨウチエン</t>
    </rPh>
    <rPh sb="3" eb="5">
      <t>キョウユ</t>
    </rPh>
    <rPh sb="5" eb="7">
      <t>メンキョ</t>
    </rPh>
    <phoneticPr fontId="1"/>
  </si>
  <si>
    <t>取得予定</t>
    <rPh sb="0" eb="2">
      <t>シュトク</t>
    </rPh>
    <rPh sb="2" eb="4">
      <t>ヨテイ</t>
    </rPh>
    <phoneticPr fontId="1"/>
  </si>
  <si>
    <t>取得中</t>
    <rPh sb="0" eb="2">
      <t>シュトク</t>
    </rPh>
    <rPh sb="2" eb="3">
      <t>チュウ</t>
    </rPh>
    <phoneticPr fontId="1"/>
  </si>
  <si>
    <t>復職済み</t>
    <rPh sb="0" eb="2">
      <t>フクショク</t>
    </rPh>
    <rPh sb="2" eb="3">
      <t>スミ</t>
    </rPh>
    <phoneticPr fontId="1"/>
  </si>
  <si>
    <t>分（うち休憩時間</t>
    <rPh sb="0" eb="1">
      <t>フン</t>
    </rPh>
    <phoneticPr fontId="1"/>
  </si>
  <si>
    <t>令和</t>
    <rPh sb="0" eb="2">
      <t>レイワ</t>
    </rPh>
    <phoneticPr fontId="1"/>
  </si>
  <si>
    <t>長岡市教育委員会教育長</t>
    <rPh sb="0" eb="3">
      <t>ナガオカシ</t>
    </rPh>
    <rPh sb="3" eb="5">
      <t>キョウイク</t>
    </rPh>
    <rPh sb="5" eb="8">
      <t>イインカイ</t>
    </rPh>
    <rPh sb="8" eb="10">
      <t>キョウイク</t>
    </rPh>
    <rPh sb="10" eb="11">
      <t>チョウ</t>
    </rPh>
    <phoneticPr fontId="1"/>
  </si>
  <si>
    <t>様</t>
    <phoneticPr fontId="1"/>
  </si>
  <si>
    <t>取得予定　  取得中　  取得済</t>
    <rPh sb="0" eb="2">
      <t>シュトク</t>
    </rPh>
    <rPh sb="2" eb="4">
      <t>ヨテイ</t>
    </rPh>
    <rPh sb="7" eb="9">
      <t>シュトク</t>
    </rPh>
    <rPh sb="9" eb="10">
      <t>チュウ</t>
    </rPh>
    <rPh sb="13" eb="15">
      <t>シュトク</t>
    </rPh>
    <rPh sb="15" eb="16">
      <t>スミ</t>
    </rPh>
    <phoneticPr fontId="1"/>
  </si>
  <si>
    <t>月　火　水　木　金　土　日　祝日</t>
    <phoneticPr fontId="1"/>
  </si>
  <si>
    <t>移動時間</t>
    <phoneticPr fontId="1"/>
  </si>
  <si>
    <t>主たる移動手段・</t>
    <phoneticPr fontId="1"/>
  </si>
  <si>
    <t>自宅⇔園⇔勤務地</t>
    <phoneticPr fontId="1"/>
  </si>
  <si>
    <t>複数就労</t>
    <rPh sb="0" eb="2">
      <t>フクスウ</t>
    </rPh>
    <rPh sb="2" eb="4">
      <t>シュウロウ</t>
    </rPh>
    <phoneticPr fontId="1"/>
  </si>
  <si>
    <t>の有無</t>
    <phoneticPr fontId="1"/>
  </si>
  <si>
    <t>正社員</t>
    <rPh sb="0" eb="3">
      <t>セイシャイン</t>
    </rPh>
    <phoneticPr fontId="1"/>
  </si>
  <si>
    <t>パート・アルバイト</t>
    <phoneticPr fontId="1"/>
  </si>
  <si>
    <t>派遣社員</t>
    <rPh sb="0" eb="4">
      <t>ハケンシャイン</t>
    </rPh>
    <phoneticPr fontId="1"/>
  </si>
  <si>
    <t>契約社員</t>
    <rPh sb="0" eb="2">
      <t>ケイヤク</t>
    </rPh>
    <rPh sb="2" eb="4">
      <t>シャイン</t>
    </rPh>
    <phoneticPr fontId="1"/>
  </si>
  <si>
    <t>非常勤・臨時職員</t>
    <rPh sb="0" eb="3">
      <t>ヒジョウキン</t>
    </rPh>
    <rPh sb="4" eb="6">
      <t>リンジ</t>
    </rPh>
    <rPh sb="6" eb="8">
      <t>ショクイン</t>
    </rPh>
    <phoneticPr fontId="1"/>
  </si>
  <si>
    <t>自営業主</t>
    <rPh sb="0" eb="2">
      <t>ジエイ</t>
    </rPh>
    <rPh sb="2" eb="3">
      <t>ギョウ</t>
    </rPh>
    <rPh sb="3" eb="4">
      <t>ヌシ</t>
    </rPh>
    <phoneticPr fontId="1"/>
  </si>
  <si>
    <t>自営業専従者</t>
    <rPh sb="0" eb="3">
      <t>ジエイギョウ</t>
    </rPh>
    <rPh sb="3" eb="6">
      <t>センジュウシャ</t>
    </rPh>
    <phoneticPr fontId="1"/>
  </si>
  <si>
    <t>家族従業者</t>
    <rPh sb="0" eb="2">
      <t>カゾク</t>
    </rPh>
    <rPh sb="2" eb="5">
      <t>ジュウギョウシャ</t>
    </rPh>
    <phoneticPr fontId="1"/>
  </si>
  <si>
    <t>内職</t>
    <rPh sb="0" eb="2">
      <t>ナイショク</t>
    </rPh>
    <phoneticPr fontId="1"/>
  </si>
  <si>
    <t>業務委託</t>
    <rPh sb="0" eb="2">
      <t>ギョウム</t>
    </rPh>
    <rPh sb="2" eb="4">
      <t>イタク</t>
    </rPh>
    <phoneticPr fontId="1"/>
  </si>
  <si>
    <t>その他（</t>
    <rPh sb="2" eb="3">
      <t>タ</t>
    </rPh>
    <phoneticPr fontId="1"/>
  </si>
  <si>
    <t>生年月日</t>
    <rPh sb="0" eb="2">
      <t>セイネン</t>
    </rPh>
    <rPh sb="2" eb="4">
      <t>ガッピ</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</si>
  <si>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</si>
  <si>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</si>
  <si>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</si>
  <si>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2">
      <t>ケンセツ</t>
    </rPh>
    <rPh sb="2" eb="3">
      <t>ギョウ</t>
    </rPh>
    <phoneticPr fontId="1"/>
  </si>
  <si>
    <t>製造業</t>
    <rPh sb="0" eb="2">
      <t>セイゾウ</t>
    </rPh>
    <rPh sb="2" eb="3">
      <t>ギョウ</t>
    </rPh>
    <phoneticPr fontId="1"/>
  </si>
  <si>
    <t>電気・ガス・熱供給・水道業</t>
    <rPh sb="0" eb="2">
      <t>デンキ</t>
    </rPh>
    <rPh sb="6" eb="7">
      <t>ネツ</t>
    </rPh>
    <rPh sb="7" eb="9">
      <t>キョウキュウ</t>
    </rPh>
    <rPh sb="10" eb="12">
      <t>スイドウ</t>
    </rPh>
    <rPh sb="12" eb="13">
      <t>ギョウ</t>
    </rPh>
    <phoneticPr fontId="1"/>
  </si>
  <si>
    <t>情報通信業</t>
    <rPh sb="0" eb="2">
      <t>ジョウホウ</t>
    </rPh>
    <rPh sb="2" eb="4">
      <t>ツウシン</t>
    </rPh>
    <rPh sb="4" eb="5">
      <t>ギョウ</t>
    </rPh>
    <phoneticPr fontId="1"/>
  </si>
  <si>
    <t>運輸業・郵便業</t>
    <rPh sb="0" eb="2">
      <t>ウンユ</t>
    </rPh>
    <rPh sb="2" eb="3">
      <t>ギョウ</t>
    </rPh>
    <rPh sb="4" eb="7">
      <t>ユウビンギョウ</t>
    </rPh>
    <phoneticPr fontId="1"/>
  </si>
  <si>
    <t>卸売業・小売業</t>
    <rPh sb="0" eb="1">
      <t>オロシ</t>
    </rPh>
    <rPh sb="1" eb="2">
      <t>ウ</t>
    </rPh>
    <rPh sb="2" eb="3">
      <t>ギョウ</t>
    </rPh>
    <rPh sb="4" eb="7">
      <t>コウリギョウ</t>
    </rPh>
    <phoneticPr fontId="1"/>
  </si>
  <si>
    <t>金融業・保険業</t>
    <rPh sb="0" eb="2">
      <t>キンユウ</t>
    </rPh>
    <rPh sb="2" eb="3">
      <t>ギョウ</t>
    </rPh>
    <rPh sb="4" eb="6">
      <t>ホケン</t>
    </rPh>
    <rPh sb="6" eb="7">
      <t>ギョウ</t>
    </rPh>
    <phoneticPr fontId="1"/>
  </si>
  <si>
    <t>不動産業・物品賃貸業</t>
    <rPh sb="0" eb="3">
      <t>フドウサン</t>
    </rPh>
    <rPh sb="3" eb="4">
      <t>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</si>
  <si>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</si>
  <si>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</si>
  <si>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2">
      <t>ゴラク</t>
    </rPh>
    <rPh sb="12" eb="13">
      <t>ギョウ</t>
    </rPh>
    <phoneticPr fontId="1"/>
  </si>
  <si>
    <t>医療・福祉</t>
    <rPh sb="0" eb="2">
      <t>イリョウ</t>
    </rPh>
    <rPh sb="3" eb="5">
      <t>フクシ</t>
    </rPh>
    <phoneticPr fontId="1"/>
  </si>
  <si>
    <t>教育・学習支援業</t>
    <rPh sb="0" eb="2">
      <t>キョウイク</t>
    </rPh>
    <rPh sb="3" eb="5">
      <t>ガクシュウ</t>
    </rPh>
    <rPh sb="5" eb="7">
      <t>シエン</t>
    </rPh>
    <rPh sb="7" eb="8">
      <t>ギョウ</t>
    </rPh>
    <phoneticPr fontId="1"/>
  </si>
  <si>
    <t>複合サービス事業</t>
    <rPh sb="0" eb="2">
      <t>フクゴウ</t>
    </rPh>
    <rPh sb="6" eb="8">
      <t>ジギョウ</t>
    </rPh>
    <phoneticPr fontId="1"/>
  </si>
  <si>
    <t>公務</t>
    <rPh sb="0" eb="2">
      <t>コウム</t>
    </rPh>
    <phoneticPr fontId="1"/>
  </si>
  <si>
    <r>
      <t>期間</t>
    </r>
    <r>
      <rPr>
        <sz val="6"/>
        <color theme="1"/>
        <rFont val="游ゴシック"/>
        <family val="3"/>
        <charset val="128"/>
        <scheme val="minor"/>
      </rPr>
      <t xml:space="preserve">
</t>
    </r>
    <r>
      <rPr>
        <sz val="7"/>
        <color theme="1"/>
        <rFont val="游ゴシック"/>
        <family val="3"/>
        <charset val="128"/>
        <scheme val="minor"/>
      </rPr>
      <t>（無期の場合は雇用開始日のみ）</t>
    </r>
    <rPh sb="0" eb="2">
      <t>キカン</t>
    </rPh>
    <rPh sb="4" eb="6">
      <t>ムキ</t>
    </rPh>
    <rPh sb="7" eb="9">
      <t>バアイ</t>
    </rPh>
    <rPh sb="10" eb="12">
      <t>コヨウ</t>
    </rPh>
    <rPh sb="12" eb="14">
      <t>カイシ</t>
    </rPh>
    <rPh sb="14" eb="15">
      <t>ヒ</t>
    </rPh>
    <phoneticPr fontId="1"/>
  </si>
  <si>
    <t>会計年度任用職員</t>
    <rPh sb="0" eb="2">
      <t>カイケイ</t>
    </rPh>
    <rPh sb="2" eb="4">
      <t>ネンド</t>
    </rPh>
    <rPh sb="4" eb="6">
      <t>ニンヨウ</t>
    </rPh>
    <rPh sb="6" eb="8">
      <t>ショクイン</t>
    </rPh>
    <phoneticPr fontId="1"/>
  </si>
  <si>
    <t>復職予定</t>
    <rPh sb="0" eb="2">
      <t>フクショク</t>
    </rPh>
    <rPh sb="2" eb="4">
      <t>ヨテイ</t>
    </rPh>
    <phoneticPr fontId="1"/>
  </si>
  <si>
    <t>■保護者記載欄</t>
    <rPh sb="1" eb="4">
      <t>ホゴシャ</t>
    </rPh>
    <rPh sb="4" eb="7">
      <t>キサイラン</t>
    </rPh>
    <phoneticPr fontId="1"/>
  </si>
  <si>
    <t xml:space="preserve">  自宅　  ～  　園、施設　  ～ 　 勤務地</t>
    <rPh sb="2" eb="4">
      <t>ジタク</t>
    </rPh>
    <rPh sb="11" eb="12">
      <t>エン</t>
    </rPh>
    <rPh sb="13" eb="15">
      <t>シセツ</t>
    </rPh>
    <rPh sb="22" eb="24">
      <t>キンム</t>
    </rPh>
    <rPh sb="24" eb="25">
      <t>チ</t>
    </rPh>
    <phoneticPr fontId="1"/>
  </si>
  <si>
    <t>園、施設名（</t>
    <rPh sb="0" eb="1">
      <t>エン</t>
    </rPh>
    <rPh sb="2" eb="4">
      <t>シセツ</t>
    </rPh>
    <rPh sb="4" eb="5">
      <t>メイ</t>
    </rPh>
    <phoneticPr fontId="1"/>
  </si>
  <si>
    <t>【問合せ先】長岡市子ども未来部保育課入園窓口係　TEL（0258）39-2377（直通）</t>
    <rPh sb="1" eb="3">
      <t>トイアワ</t>
    </rPh>
    <rPh sb="4" eb="5">
      <t>サキ</t>
    </rPh>
    <rPh sb="6" eb="9">
      <t>ナガオカシ</t>
    </rPh>
    <rPh sb="9" eb="10">
      <t>コ</t>
    </rPh>
    <rPh sb="12" eb="15">
      <t>ミライブ</t>
    </rPh>
    <rPh sb="15" eb="17">
      <t>ホイク</t>
    </rPh>
    <rPh sb="17" eb="18">
      <t>カ</t>
    </rPh>
    <rPh sb="18" eb="20">
      <t>ニュウエン</t>
    </rPh>
    <rPh sb="20" eb="22">
      <t>マドグチ</t>
    </rPh>
    <rPh sb="22" eb="23">
      <t>カカリ</t>
    </rPh>
    <rPh sb="41" eb="42">
      <t>チョク</t>
    </rPh>
    <rPh sb="42" eb="43">
      <t>ツウ</t>
    </rPh>
    <phoneticPr fontId="1"/>
  </si>
  <si>
    <t>否</t>
    <rPh sb="0" eb="1">
      <t>ヒ</t>
    </rPh>
    <phoneticPr fontId="1"/>
  </si>
  <si>
    <t>可</t>
    <rPh sb="0" eb="1">
      <t>カ</t>
    </rPh>
    <phoneticPr fontId="1"/>
  </si>
  <si>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1"/>
  </si>
  <si>
    <t>（有期の場合）更新予定</t>
    <rPh sb="1" eb="3">
      <t>ユウキ</t>
    </rPh>
    <rPh sb="4" eb="6">
      <t>バアイ</t>
    </rPh>
    <rPh sb="7" eb="9">
      <t>コウシン</t>
    </rPh>
    <rPh sb="9" eb="11">
      <t>ヨテイ</t>
    </rPh>
    <phoneticPr fontId="1"/>
  </si>
  <si>
    <t>株式会社〇〇〇</t>
    <rPh sb="0" eb="2">
      <t>カブシキ</t>
    </rPh>
    <rPh sb="2" eb="4">
      <t>カイシャ</t>
    </rPh>
    <phoneticPr fontId="1"/>
  </si>
  <si>
    <t>代表取締役　長岡　太郎</t>
    <rPh sb="0" eb="2">
      <t>ダイヒョウ</t>
    </rPh>
    <rPh sb="2" eb="5">
      <t>トリシマリヤク</t>
    </rPh>
    <rPh sb="6" eb="8">
      <t>ナガオカ</t>
    </rPh>
    <rPh sb="9" eb="11">
      <t>タロウ</t>
    </rPh>
    <phoneticPr fontId="1"/>
  </si>
  <si>
    <t>昭和</t>
    <rPh sb="0" eb="2">
      <t>ショウワ</t>
    </rPh>
    <phoneticPr fontId="1"/>
  </si>
  <si>
    <t>平成</t>
    <rPh sb="0" eb="2">
      <t>ヘイセイ</t>
    </rPh>
    <phoneticPr fontId="1"/>
  </si>
  <si>
    <t>■保護者記載欄</t>
    <rPh sb="1" eb="4">
      <t>ホゴシャ</t>
    </rPh>
    <rPh sb="4" eb="6">
      <t>キサイ</t>
    </rPh>
    <rPh sb="6" eb="7">
      <t>ラン</t>
    </rPh>
    <phoneticPr fontId="1"/>
  </si>
  <si>
    <t>保育士資格等</t>
    <rPh sb="0" eb="3">
      <t>ホイクシ</t>
    </rPh>
    <rPh sb="3" eb="5">
      <t>シカク</t>
    </rPh>
    <rPh sb="5" eb="6">
      <t>トウ</t>
    </rPh>
    <phoneticPr fontId="1"/>
  </si>
  <si>
    <t>■その他の項目</t>
    <rPh sb="3" eb="4">
      <t>タ</t>
    </rPh>
    <rPh sb="5" eb="7">
      <t>コウモク</t>
    </rPh>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</si>
  <si>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</si>
  <si>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復職（予定）年月日</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</si>
  <si>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</si>
  <si>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№12</t>
    <phoneticPr fontId="1"/>
  </si>
  <si>
    <t>雇用の形態</t>
    <phoneticPr fontId="1"/>
  </si>
  <si>
    <t>№8</t>
    <phoneticPr fontId="1"/>
  </si>
  <si>
    <t>雇用(予定)期間等</t>
    <phoneticPr fontId="1"/>
  </si>
  <si>
    <t>№4</t>
    <phoneticPr fontId="1"/>
  </si>
  <si>
    <t>■就労状態等に関する事項</t>
    <rPh sb="1" eb="3">
      <t>シュウロウ</t>
    </rPh>
    <rPh sb="3" eb="5">
      <t>ジョウタイ</t>
    </rPh>
    <rPh sb="5" eb="6">
      <t>トウ</t>
    </rPh>
    <rPh sb="7" eb="8">
      <t>カン</t>
    </rPh>
    <rPh sb="10" eb="12">
      <t>ジコウ</t>
    </rPh>
    <phoneticPr fontId="1"/>
  </si>
  <si>
    <t>所在地</t>
    <rPh sb="0" eb="3">
      <t>ショザイチ</t>
    </rPh>
    <phoneticPr fontId="1"/>
  </si>
  <si>
    <t>事業所名</t>
    <phoneticPr fontId="1"/>
  </si>
  <si>
    <t>証明日</t>
    <phoneticPr fontId="1"/>
  </si>
  <si>
    <t>生年
月日</t>
    <rPh sb="0" eb="2">
      <t>セイネン</t>
    </rPh>
    <rPh sb="3" eb="5">
      <t>ガッピ</t>
    </rPh>
    <phoneticPr fontId="1"/>
  </si>
  <si>
    <t>保育　認太郎</t>
    <rPh sb="0" eb="2">
      <t>ホイク</t>
    </rPh>
    <rPh sb="3" eb="6">
      <t>ニンタロウ</t>
    </rPh>
    <phoneticPr fontId="1"/>
  </si>
  <si>
    <t>ホイク　ニンタロウ</t>
    <phoneticPr fontId="1"/>
  </si>
  <si>
    <t>№11</t>
    <phoneticPr fontId="1"/>
  </si>
  <si>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1"/>
  </si>
  <si>
    <t>■証明書を発行する事業者に関する項目</t>
    <rPh sb="16" eb="18">
      <t>コウモク</t>
    </rPh>
    <phoneticPr fontId="1"/>
  </si>
  <si>
    <t>園・施設の利用状況等</t>
    <phoneticPr fontId="1"/>
  </si>
  <si>
    <t>自宅、園、勤務地の移動手段、移動時間</t>
    <phoneticPr fontId="1"/>
  </si>
  <si>
    <t>複数就労（ダブルワーク）の有無</t>
    <phoneticPr fontId="1"/>
  </si>
  <si>
    <t>【就労証明書】記載要領</t>
    <rPh sb="7" eb="9">
      <t>キサイ</t>
    </rPh>
    <rPh sb="9" eb="11">
      <t>ヨウリョウ</t>
    </rPh>
    <phoneticPr fontId="1"/>
  </si>
  <si>
    <t>※勤務時間帯が不規則な勤務の場合は、直近の  
シフト表（1か月分）を提出してください。</t>
    <rPh sb="1" eb="3">
      <t>キンム</t>
    </rPh>
    <rPh sb="3" eb="6">
      <t>ジカンタイ</t>
    </rPh>
    <rPh sb="7" eb="10">
      <t>フキソク</t>
    </rPh>
    <rPh sb="11" eb="13">
      <t>キンム</t>
    </rPh>
    <rPh sb="14" eb="16">
      <t>バアイ</t>
    </rPh>
    <rPh sb="18" eb="20">
      <t>チョッキン</t>
    </rPh>
    <rPh sb="27" eb="28">
      <t>ヒョウ</t>
    </rPh>
    <rPh sb="31" eb="33">
      <t>ゲツブン</t>
    </rPh>
    <rPh sb="35" eb="37">
      <t>テイシュツ</t>
    </rPh>
    <phoneticPr fontId="1"/>
  </si>
  <si>
    <t>就労時間
（固定就労の場合）、
（変則就労の場合）</t>
    <phoneticPr fontId="1"/>
  </si>
  <si>
    <t>№9
№10</t>
    <phoneticPr fontId="1"/>
  </si>
  <si>
    <t>自宅及び勤務地から園等への移動について、手段及び時間を記載してください。</t>
    <rPh sb="0" eb="2">
      <t>ジタク</t>
    </rPh>
    <rPh sb="2" eb="3">
      <t>オヨ</t>
    </rPh>
    <rPh sb="4" eb="6">
      <t>キンム</t>
    </rPh>
    <rPh sb="6" eb="7">
      <t>チ</t>
    </rPh>
    <rPh sb="9" eb="10">
      <t>エン</t>
    </rPh>
    <rPh sb="10" eb="11">
      <t>ナド</t>
    </rPh>
    <rPh sb="13" eb="15">
      <t>イドウ</t>
    </rPh>
    <rPh sb="20" eb="22">
      <t>シュダン</t>
    </rPh>
    <rPh sb="22" eb="23">
      <t>オヨ</t>
    </rPh>
    <rPh sb="24" eb="26">
      <t>ジカン</t>
    </rPh>
    <rPh sb="27" eb="29">
      <t>キサイ</t>
    </rPh>
    <phoneticPr fontId="1"/>
  </si>
  <si>
    <t>№5
№6
№7</t>
    <phoneticPr fontId="1"/>
  </si>
  <si>
    <t>就労先事業所名
就労先住所（所在地）
就労先電話番号</t>
    <phoneticPr fontId="1"/>
  </si>
  <si>
    <t>〇証明日（発行日）を記載してください。</t>
    <phoneticPr fontId="1"/>
  </si>
  <si>
    <r>
      <t>〇代表者（法人の代表者や個人事業主）の氏名を記載してください。
　※代表者に該当する者がいない場合又は事業所側で証明権限を代表者以外に付与している場合には、当該証明権限を有する証明書の内容に責任を持つ人の氏名を記載してください。
　</t>
    </r>
    <r>
      <rPr>
        <sz val="10"/>
        <color rgb="FFFF0000"/>
        <rFont val="ＭＳ Ｐゴシック"/>
        <family val="3"/>
        <charset val="128"/>
      </rPr>
      <t>※　</t>
    </r>
    <r>
      <rPr>
        <u/>
        <sz val="10"/>
        <color rgb="FFFF0000"/>
        <rFont val="ＭＳ Ｐゴシック"/>
        <family val="3"/>
        <charset val="128"/>
      </rPr>
      <t>押印は不要</t>
    </r>
    <r>
      <rPr>
        <sz val="10"/>
        <color rgb="FFFF0000"/>
        <rFont val="ＭＳ Ｐゴシック"/>
        <family val="3"/>
        <charset val="128"/>
      </rPr>
      <t>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0" eb="101">
      <t>ヒト</t>
    </rPh>
    <rPh sb="102" eb="104">
      <t>シメイ</t>
    </rPh>
    <rPh sb="105" eb="107">
      <t>キサイ</t>
    </rPh>
    <rPh sb="118" eb="120">
      <t>オウイン</t>
    </rPh>
    <rPh sb="121" eb="123">
      <t>フヨウ</t>
    </rPh>
    <phoneticPr fontId="1"/>
  </si>
  <si>
    <t>〇証明書発行事業所の住所を記載してください。
　※証明書の証明対象となる者（以下「本人」という。）の就労先住所ではありません。</t>
    <phoneticPr fontId="1"/>
  </si>
  <si>
    <t>〇雇用期間について「□無期」か「□有期」にチェックしてください。
「□無期」の場合は雇用開始日のみを、「□有期」の場合はその期間を記載してください。
　※契約内容の変更を予定している場合、変更前の契約が終了する日を終期として記載してください。</t>
    <phoneticPr fontId="1"/>
  </si>
  <si>
    <t>〇証明書発行事業所（右上欄）と異なる場合は、本人が実際に働いている事業所の名称、住所、電話番号を記載してください。派遣社員の方は派遣先の情報を記載してください。
　※実際に働いている就労場所が複数存在する場合は、主たる就労先の住所を記載してください。
　※就労場所が存在しない場合には、自宅等就労時に本人が主として存在している場所を記載してください。</t>
    <rPh sb="1" eb="4">
      <t>ショウメイショ</t>
    </rPh>
    <rPh sb="4" eb="6">
      <t>ハッコウ</t>
    </rPh>
    <rPh sb="6" eb="9">
      <t>ジギョウショ</t>
    </rPh>
    <rPh sb="10" eb="12">
      <t>ミギウエ</t>
    </rPh>
    <rPh sb="12" eb="13">
      <t>ラン</t>
    </rPh>
    <rPh sb="25" eb="27">
      <t>ジッサイ</t>
    </rPh>
    <rPh sb="40" eb="42">
      <t>ジュウショ</t>
    </rPh>
    <rPh sb="43" eb="47">
      <t>デンワバンゴウ</t>
    </rPh>
    <rPh sb="48" eb="50">
      <t>キサイ</t>
    </rPh>
    <rPh sb="64" eb="67">
      <t>ハケンサキ</t>
    </rPh>
    <rPh sb="68" eb="70">
      <t>ジョウホウ</t>
    </rPh>
    <rPh sb="71" eb="73">
      <t>キサイ</t>
    </rPh>
    <phoneticPr fontId="1"/>
  </si>
  <si>
    <t xml:space="preserve">【共通事項】
〇就労の合計時間を記載してください。
　※雇用契約に基づく就労時間であり、実際に就労した時間（実績）ではありません。育児短時間勤務制度を利用している場合でも、制度利用前の就業規則上の就労時間数を記載してください。
　※残業時間は計上しないでください。
　※休憩時間（就業規則等で定められている休憩に限る。）は含めてください。また、就業規則等で定められている休憩時間の合計時間数についても記載してください。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【固定就労の場合】
○就労の合計時間（月計）について記載してください。
　※雇用契約上、週当たりの就労時間が定められている場合は４（週）を乗じた時間を、年当たりの就労時間が定められている場合は12（月）で除した時間を記載してください。
○一月当たり、一週当たりの就労日数について記載してください。
　※雇用契約上、月当たりの就労日数が定められている場合、週当たりの就労日数欄には、４（週）で除した日数を、週当たりの就労日数が定められている場合、月当たりの就労日数欄には、４（週）を乗じた日数を記載してください。
　年当たりの就労日数が定められている場合、月当たりの就労日数欄には12（月）で除した日数、週当たりの就労日数欄には48（週）で除した日数を記載してください。
○平日、土曜、日祝毎に就労時間時間帯を記載してください。
　※平日、土曜、日祝のいずれか就労がない場合は空欄としてください。
</t>
    <rPh sb="1" eb="3">
      <t>キョウツウ</t>
    </rPh>
    <rPh sb="3" eb="5">
      <t>ジコウ</t>
    </rPh>
    <rPh sb="314" eb="316">
      <t>コテイ</t>
    </rPh>
    <rPh sb="316" eb="318">
      <t>シュウロウ</t>
    </rPh>
    <rPh sb="319" eb="321">
      <t>バアイ</t>
    </rPh>
    <rPh sb="327" eb="329">
      <t>ゴウケイ</t>
    </rPh>
    <rPh sb="329" eb="331">
      <t>ジカン</t>
    </rPh>
    <rPh sb="332" eb="333">
      <t>ツキ</t>
    </rPh>
    <rPh sb="333" eb="334">
      <t>ケイ</t>
    </rPh>
    <rPh sb="390" eb="391">
      <t>ア</t>
    </rPh>
    <rPh sb="433" eb="435">
      <t>ヒトツキ</t>
    </rPh>
    <rPh sb="435" eb="436">
      <t>ア</t>
    </rPh>
    <rPh sb="560" eb="562">
      <t>キサイ</t>
    </rPh>
    <rPh sb="657" eb="658">
      <t>ニチ</t>
    </rPh>
    <rPh sb="661" eb="665">
      <t>シュウロウジカン</t>
    </rPh>
    <rPh sb="665" eb="668">
      <t>ジカンタイ</t>
    </rPh>
    <rPh sb="669" eb="671">
      <t>キサイ</t>
    </rPh>
    <rPh sb="688" eb="689">
      <t>シュク</t>
    </rPh>
    <phoneticPr fontId="1"/>
  </si>
  <si>
    <r>
      <t xml:space="preserve">
【変則就労の場合】
○月間又は週間の就労時間（合計）
　※雇用契約上、１日当たりの就労時間が定められている場合は５（日）を乗じて、「週間」の就労時間を記載してください。
　※週間の労働時間を記載いただいた場合、当該時間に４を乗した時間数を月の就労時間とみなします。
○一月当たり又は一週当たりの就労日数について記載してください。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※雇用契約上、コアタイム等の定めがない場合も、想定される最も標準的な時間帯を記載してください。
※　</t>
    </r>
    <r>
      <rPr>
        <u/>
        <sz val="10"/>
        <color theme="1"/>
        <rFont val="ＭＳ Ｐゴシック"/>
        <family val="3"/>
        <charset val="128"/>
      </rPr>
      <t>直近のシフト表（１か月分）を提出</t>
    </r>
    <r>
      <rPr>
        <sz val="10"/>
        <color theme="1"/>
        <rFont val="ＭＳ Ｐゴシック"/>
        <family val="3"/>
        <charset val="128"/>
      </rPr>
      <t>してください。</t>
    </r>
    <rPh sb="12" eb="14">
      <t>ゲッカン</t>
    </rPh>
    <rPh sb="14" eb="15">
      <t>マタ</t>
    </rPh>
    <rPh sb="16" eb="18">
      <t>シュウカン</t>
    </rPh>
    <rPh sb="19" eb="21">
      <t>シュウロウ</t>
    </rPh>
    <rPh sb="21" eb="23">
      <t>ジカン</t>
    </rPh>
    <rPh sb="24" eb="26">
      <t>ゴウケイ</t>
    </rPh>
    <phoneticPr fontId="1"/>
  </si>
  <si>
    <r>
      <t>　※　就労証明書には</t>
    </r>
    <r>
      <rPr>
        <u/>
        <sz val="12"/>
        <rFont val="ＭＳ Ｐゴシック"/>
        <family val="3"/>
        <charset val="128"/>
      </rPr>
      <t>長岡市独自の項目を追加</t>
    </r>
    <r>
      <rPr>
        <sz val="12"/>
        <rFont val="ＭＳ Ｐゴシック"/>
        <family val="3"/>
        <charset val="128"/>
      </rPr>
      <t>しています。
　　 内閣府指定の</t>
    </r>
    <r>
      <rPr>
        <u/>
        <sz val="12"/>
        <rFont val="ＭＳ Ｐゴシック"/>
        <family val="3"/>
        <charset val="128"/>
      </rPr>
      <t>標準的な「就労証明書（簡易版）」の様式での提出も可能</t>
    </r>
    <r>
      <rPr>
        <sz val="12"/>
        <rFont val="ＭＳ Ｐゴシック"/>
        <family val="3"/>
        <charset val="128"/>
      </rPr>
      <t>です。ただし、</t>
    </r>
    <r>
      <rPr>
        <u/>
        <sz val="12"/>
        <rFont val="ＭＳ Ｐゴシック"/>
        <family val="3"/>
        <charset val="128"/>
      </rPr>
      <t xml:space="preserve">保育支給認定の審査に
</t>
    </r>
    <r>
      <rPr>
        <sz val="12"/>
        <rFont val="ＭＳ Ｐゴシック"/>
        <family val="3"/>
        <charset val="128"/>
      </rPr>
      <t xml:space="preserve">     </t>
    </r>
    <r>
      <rPr>
        <u/>
        <sz val="12"/>
        <rFont val="ＭＳ Ｐゴシック"/>
        <family val="3"/>
        <charset val="128"/>
      </rPr>
      <t>必要な場合、 追加で証明者又は保護者に照会する場合があります。</t>
    </r>
    <rPh sb="3" eb="5">
      <t>シュウロウ</t>
    </rPh>
    <rPh sb="5" eb="8">
      <t>ショウメイショ</t>
    </rPh>
    <rPh sb="10" eb="13">
      <t>ナガオカシ</t>
    </rPh>
    <rPh sb="13" eb="15">
      <t>ドクジ</t>
    </rPh>
    <rPh sb="16" eb="18">
      <t>コウモク</t>
    </rPh>
    <rPh sb="19" eb="21">
      <t>ツイカ</t>
    </rPh>
    <rPh sb="31" eb="34">
      <t>ナイカクフ</t>
    </rPh>
    <rPh sb="34" eb="36">
      <t>シテイ</t>
    </rPh>
    <rPh sb="37" eb="40">
      <t>ヒョウジュンテキ</t>
    </rPh>
    <rPh sb="42" eb="44">
      <t>シュウロウ</t>
    </rPh>
    <rPh sb="44" eb="47">
      <t>ショウメイショ</t>
    </rPh>
    <rPh sb="48" eb="51">
      <t>カンイバン</t>
    </rPh>
    <rPh sb="54" eb="56">
      <t>ヨウシキ</t>
    </rPh>
    <rPh sb="58" eb="60">
      <t>テイシュツ</t>
    </rPh>
    <rPh sb="61" eb="63">
      <t>カノウ</t>
    </rPh>
    <rPh sb="70" eb="72">
      <t>ホイク</t>
    </rPh>
    <rPh sb="72" eb="74">
      <t>シキュウ</t>
    </rPh>
    <rPh sb="74" eb="76">
      <t>ニンテイ</t>
    </rPh>
    <rPh sb="77" eb="79">
      <t>シンサ</t>
    </rPh>
    <rPh sb="86" eb="88">
      <t>ヒツヨウ</t>
    </rPh>
    <rPh sb="89" eb="91">
      <t>バアイ</t>
    </rPh>
    <rPh sb="93" eb="95">
      <t>ツイカ</t>
    </rPh>
    <rPh sb="96" eb="99">
      <t>ショウメイシャ</t>
    </rPh>
    <rPh sb="99" eb="100">
      <t>マタ</t>
    </rPh>
    <rPh sb="101" eb="104">
      <t>ホゴシャ</t>
    </rPh>
    <rPh sb="105" eb="107">
      <t>ショウカイ</t>
    </rPh>
    <rPh sb="109" eb="111">
      <t>バアイ</t>
    </rPh>
    <phoneticPr fontId="1"/>
  </si>
  <si>
    <r>
      <t xml:space="preserve">就労先が１つの場合は「□無」にチェックしてください。
</t>
    </r>
    <r>
      <rPr>
        <sz val="10"/>
        <color rgb="FFFF0000"/>
        <rFont val="ＭＳ Ｐゴシック"/>
        <family val="3"/>
        <charset val="128"/>
      </rPr>
      <t>２つ以上の場合は「□有」にチェックして、全ての就労先の就労証明書を提出</t>
    </r>
    <r>
      <rPr>
        <sz val="10"/>
        <color theme="1"/>
        <rFont val="ＭＳ Ｐゴシック"/>
        <family val="3"/>
        <charset val="128"/>
      </rPr>
      <t>してください。</t>
    </r>
    <rPh sb="0" eb="2">
      <t>シュウロウ</t>
    </rPh>
    <rPh sb="2" eb="3">
      <t>サキ</t>
    </rPh>
    <rPh sb="7" eb="9">
      <t>バアイ</t>
    </rPh>
    <rPh sb="12" eb="13">
      <t>ム</t>
    </rPh>
    <rPh sb="29" eb="31">
      <t>イジョウ</t>
    </rPh>
    <rPh sb="32" eb="34">
      <t>バアイ</t>
    </rPh>
    <rPh sb="37" eb="38">
      <t>ア</t>
    </rPh>
    <rPh sb="47" eb="48">
      <t>スベ</t>
    </rPh>
    <rPh sb="50" eb="53">
      <t>シュウロウサキ</t>
    </rPh>
    <phoneticPr fontId="1"/>
  </si>
  <si>
    <t>○保育士資格、幼稚園教諭免許を取得している場合は、取得している資格等をチェックしてください。（該当しない場合、チェック不要）
○保育士、幼稚園教諭、保育教諭としての勤務実態の有無について「□有」又は「□無」にチェックしてください。</t>
    <rPh sb="15" eb="17">
      <t>シュトク</t>
    </rPh>
    <rPh sb="25" eb="27">
      <t>シュトク</t>
    </rPh>
    <rPh sb="31" eb="33">
      <t>シカク</t>
    </rPh>
    <rPh sb="33" eb="34">
      <t>トウ</t>
    </rPh>
    <rPh sb="47" eb="49">
      <t>ガイトウ</t>
    </rPh>
    <rPh sb="52" eb="54">
      <t>バアイ</t>
    </rPh>
    <rPh sb="59" eb="61">
      <t>フヨウ</t>
    </rPh>
    <rPh sb="82" eb="84">
      <t>キンム</t>
    </rPh>
    <rPh sb="84" eb="86">
      <t>ジッタイ</t>
    </rPh>
    <rPh sb="87" eb="89">
      <t>ウム</t>
    </rPh>
    <rPh sb="95" eb="96">
      <t>アリ</t>
    </rPh>
    <rPh sb="97" eb="98">
      <t>マタ</t>
    </rPh>
    <rPh sb="101" eb="102">
      <t>ナシ</t>
    </rPh>
    <phoneticPr fontId="1"/>
  </si>
  <si>
    <r>
      <t>〇雇用の形態について該当する項目にチェックしてください。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
　※「契約社員」等の場合で、「会計年度任用職員」にも該当する場合は、「会計年度任用職員」にチェックしてください。
　※「パート・アルバイト」「派遣社員」「契約社員」「会計年度任用職員」のいずれにも該当しない非常勤・臨時職員である場合、「非常勤・臨時職員」にチェックしてください。
〇</t>
    </r>
    <r>
      <rPr>
        <u/>
        <sz val="10"/>
        <color rgb="FFFF0000"/>
        <rFont val="ＭＳ Ｐゴシック"/>
        <family val="3"/>
        <charset val="128"/>
      </rPr>
      <t>自営業、自営業専従者、家族従業者、内職、業務委託の場合、本人が従事していること分かる書類（開業届、営業許可証、雇用（委託）契約書、納品書、領収書などの写し）及び就労による収入が確認できる書類（直近の確定申告書、市民税の申告書、支払調書などの写し）を提出</t>
    </r>
    <r>
      <rPr>
        <sz val="10"/>
        <color theme="1"/>
        <rFont val="ＭＳ Ｐゴシック"/>
        <family val="3"/>
        <charset val="128"/>
      </rPr>
      <t>してください。</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7" eb="149">
      <t>ケイヤク</t>
    </rPh>
    <rPh sb="149" eb="151">
      <t>シャイン</t>
    </rPh>
    <rPh sb="152" eb="153">
      <t>トウ</t>
    </rPh>
    <rPh sb="154" eb="156">
      <t>バアイ</t>
    </rPh>
    <rPh sb="159" eb="161">
      <t>カイケイ</t>
    </rPh>
    <rPh sb="161" eb="163">
      <t>ネンド</t>
    </rPh>
    <rPh sb="163" eb="165">
      <t>ニンヨウ</t>
    </rPh>
    <rPh sb="165" eb="167">
      <t>ショクイン</t>
    </rPh>
    <rPh sb="170" eb="172">
      <t>ガイトウ</t>
    </rPh>
    <rPh sb="174" eb="176">
      <t>バアイ</t>
    </rPh>
    <rPh sb="179" eb="181">
      <t>カイケイ</t>
    </rPh>
    <rPh sb="181" eb="183">
      <t>ネンド</t>
    </rPh>
    <rPh sb="183" eb="185">
      <t>ニンヨウ</t>
    </rPh>
    <rPh sb="185" eb="187">
      <t>ショクイン</t>
    </rPh>
    <rPh sb="215" eb="217">
      <t>ハケン</t>
    </rPh>
    <rPh sb="217" eb="219">
      <t>シャイン</t>
    </rPh>
    <rPh sb="221" eb="223">
      <t>ケイヤク</t>
    </rPh>
    <rPh sb="223" eb="225">
      <t>シャイン</t>
    </rPh>
    <rPh sb="227" eb="229">
      <t>カイケイ</t>
    </rPh>
    <rPh sb="229" eb="231">
      <t>ネンド</t>
    </rPh>
    <rPh sb="231" eb="233">
      <t>ニンヨウ</t>
    </rPh>
    <rPh sb="233" eb="235">
      <t>ショクイン</t>
    </rPh>
    <rPh sb="242" eb="244">
      <t>ガイトウ</t>
    </rPh>
    <rPh sb="247" eb="250">
      <t>ヒジョウキン</t>
    </rPh>
    <rPh sb="251" eb="253">
      <t>リンジ</t>
    </rPh>
    <rPh sb="253" eb="255">
      <t>ショクイン</t>
    </rPh>
    <rPh sb="258" eb="260">
      <t>バアイ</t>
    </rPh>
    <rPh sb="262" eb="265">
      <t>ヒジョウキン</t>
    </rPh>
    <rPh sb="266" eb="268">
      <t>リンジ</t>
    </rPh>
    <rPh sb="268" eb="270">
      <t>ショクイン</t>
    </rPh>
    <rPh sb="286" eb="288">
      <t>ジエイ</t>
    </rPh>
    <rPh sb="288" eb="289">
      <t>ギョウ</t>
    </rPh>
    <rPh sb="290" eb="293">
      <t>ジエイギョウ</t>
    </rPh>
    <rPh sb="293" eb="296">
      <t>センジュウシャ</t>
    </rPh>
    <rPh sb="297" eb="299">
      <t>カゾク</t>
    </rPh>
    <rPh sb="299" eb="302">
      <t>ジュウギョウシャ</t>
    </rPh>
    <rPh sb="303" eb="305">
      <t>ナイショク</t>
    </rPh>
    <rPh sb="306" eb="308">
      <t>ギョウム</t>
    </rPh>
    <rPh sb="308" eb="310">
      <t>イタク</t>
    </rPh>
    <rPh sb="311" eb="313">
      <t>バアイ</t>
    </rPh>
    <rPh sb="314" eb="316">
      <t>ホンニン</t>
    </rPh>
    <rPh sb="317" eb="319">
      <t>ジュウジ</t>
    </rPh>
    <rPh sb="325" eb="326">
      <t>ワ</t>
    </rPh>
    <rPh sb="328" eb="330">
      <t>ショルイ</t>
    </rPh>
    <rPh sb="331" eb="333">
      <t>カイギョウ</t>
    </rPh>
    <rPh sb="333" eb="334">
      <t>トドケ</t>
    </rPh>
    <rPh sb="335" eb="337">
      <t>エイギョウ</t>
    </rPh>
    <rPh sb="364" eb="365">
      <t>オヨ</t>
    </rPh>
    <rPh sb="366" eb="368">
      <t>シュウロウ</t>
    </rPh>
    <rPh sb="371" eb="373">
      <t>シュウニュウ</t>
    </rPh>
    <rPh sb="382" eb="384">
      <t>チョッキン</t>
    </rPh>
    <rPh sb="385" eb="387">
      <t>カクテイ</t>
    </rPh>
    <rPh sb="387" eb="390">
      <t>シンコクショ</t>
    </rPh>
    <rPh sb="391" eb="394">
      <t>シミンゼイ</t>
    </rPh>
    <rPh sb="395" eb="398">
      <t>シンコクショ</t>
    </rPh>
    <rPh sb="399" eb="401">
      <t>シハラ</t>
    </rPh>
    <rPh sb="401" eb="403">
      <t>チョウショ</t>
    </rPh>
    <rPh sb="406" eb="407">
      <t>ウツ</t>
    </rPh>
    <rPh sb="410" eb="412">
      <t>テイシュツ</t>
    </rPh>
    <phoneticPr fontId="1"/>
  </si>
  <si>
    <t>〇証明書を発行する事業者の名称（法人名）を記載してください。
　※個人事業主の場合は事業者の名称（店名、屋号などを含む）を記載してください。</t>
    <rPh sb="49" eb="51">
      <t>テンメイ</t>
    </rPh>
    <rPh sb="52" eb="54">
      <t>ヤゴウ</t>
    </rPh>
    <rPh sb="57" eb="58">
      <t>フク</t>
    </rPh>
    <phoneticPr fontId="1"/>
  </si>
  <si>
    <t>担当者連絡先</t>
    <rPh sb="0" eb="2">
      <t>タントウ</t>
    </rPh>
    <rPh sb="2" eb="3">
      <t>シャ</t>
    </rPh>
    <rPh sb="3" eb="6">
      <t>レンラクサキ</t>
    </rPh>
    <phoneticPr fontId="1"/>
  </si>
  <si>
    <t>No.13</t>
    <phoneticPr fontId="1"/>
  </si>
  <si>
    <t>№14</t>
    <phoneticPr fontId="1"/>
  </si>
  <si>
    <t>No.15</t>
    <phoneticPr fontId="1"/>
  </si>
  <si>
    <r>
      <t>○</t>
    </r>
    <r>
      <rPr>
        <u/>
        <sz val="10"/>
        <color theme="1"/>
        <rFont val="ＭＳ Ｐゴシック"/>
        <family val="3"/>
        <charset val="128"/>
      </rPr>
      <t>№1で</t>
    </r>
    <r>
      <rPr>
        <u/>
        <sz val="10"/>
        <color rgb="FFFF0000"/>
        <rFont val="ＭＳ Ｐゴシック"/>
        <family val="3"/>
        <charset val="128"/>
      </rPr>
      <t>農業・林業、</t>
    </r>
    <r>
      <rPr>
        <sz val="10"/>
        <color rgb="FFFF0000"/>
        <rFont val="ＭＳ Ｐゴシック"/>
        <family val="3"/>
        <charset val="128"/>
      </rPr>
      <t>「その他」で</t>
    </r>
    <r>
      <rPr>
        <u/>
        <sz val="10"/>
        <color rgb="FFFF0000"/>
        <rFont val="ＭＳ Ｐゴシック"/>
        <family val="3"/>
        <charset val="128"/>
      </rPr>
      <t>畜産業、養鶏業などに該当し、№8自営業、自営業専従者、家族従業者の方は、耕作品種、耕作面積（アール）、漁船保有数、飼育頭数など事業内容・規模を記載</t>
    </r>
    <r>
      <rPr>
        <sz val="10"/>
        <color theme="1"/>
        <rFont val="ＭＳ Ｐゴシック"/>
        <family val="3"/>
        <charset val="128"/>
      </rPr>
      <t>してください。</t>
    </r>
    <r>
      <rPr>
        <u/>
        <sz val="10"/>
        <color rgb="FFFF0000"/>
        <rFont val="ＭＳ Ｐゴシック"/>
        <family val="3"/>
        <charset val="128"/>
      </rPr>
      <t>または農業経営状況の証明書など事業内容・規模が分かる書類を提出</t>
    </r>
    <r>
      <rPr>
        <sz val="10"/>
        <color theme="1"/>
        <rFont val="ＭＳ Ｐゴシック"/>
        <family val="3"/>
        <charset val="128"/>
      </rPr>
      <t>してください。
○No.9やNo.10に記載の就労時間帯につき、出退勤時間の特例（就業規則上の就労時間帯の15分前に出勤しなければならない等）等、記載時間帯を超えて拘束時間が生じている場合には、その旨、この欄に記載してください。
○No.11の育児休業の取得実績等について追加記載が必要な場合は、この欄に記載してください。
○その他特記事項があれば、この欄に記載してください。</t>
    </r>
    <rPh sb="4" eb="6">
      <t>ノウギョウ</t>
    </rPh>
    <rPh sb="7" eb="9">
      <t>リンギョウ</t>
    </rPh>
    <rPh sb="13" eb="14">
      <t>タ</t>
    </rPh>
    <rPh sb="16" eb="18">
      <t>チクサン</t>
    </rPh>
    <rPh sb="18" eb="19">
      <t>ギョウ</t>
    </rPh>
    <rPh sb="20" eb="22">
      <t>ヨウケイ</t>
    </rPh>
    <rPh sb="22" eb="23">
      <t>ギョウ</t>
    </rPh>
    <rPh sb="26" eb="28">
      <t>ガイトウ</t>
    </rPh>
    <rPh sb="32" eb="34">
      <t>ジエイ</t>
    </rPh>
    <rPh sb="34" eb="35">
      <t>ギョウ</t>
    </rPh>
    <rPh sb="36" eb="39">
      <t>ジエイギョウ</t>
    </rPh>
    <rPh sb="39" eb="42">
      <t>センジュウシャ</t>
    </rPh>
    <rPh sb="43" eb="45">
      <t>カゾク</t>
    </rPh>
    <rPh sb="45" eb="48">
      <t>ジュウギョウシャ</t>
    </rPh>
    <rPh sb="49" eb="50">
      <t>カタ</t>
    </rPh>
    <rPh sb="52" eb="56">
      <t>コウサクヒンシュ</t>
    </rPh>
    <rPh sb="57" eb="61">
      <t>コウサクメンセキ</t>
    </rPh>
    <rPh sb="67" eb="69">
      <t>ギョセン</t>
    </rPh>
    <rPh sb="69" eb="72">
      <t>ホユウスウ</t>
    </rPh>
    <rPh sb="73" eb="75">
      <t>シイク</t>
    </rPh>
    <rPh sb="75" eb="77">
      <t>トウスウ</t>
    </rPh>
    <rPh sb="79" eb="81">
      <t>ジギョウ</t>
    </rPh>
    <rPh sb="81" eb="83">
      <t>ナイヨウ</t>
    </rPh>
    <rPh sb="84" eb="86">
      <t>キボ</t>
    </rPh>
    <rPh sb="87" eb="89">
      <t>キサイ</t>
    </rPh>
    <rPh sb="99" eb="101">
      <t>ノウギョウ</t>
    </rPh>
    <rPh sb="101" eb="103">
      <t>ケイエイ</t>
    </rPh>
    <rPh sb="103" eb="105">
      <t>ジョウキョウ</t>
    </rPh>
    <rPh sb="106" eb="109">
      <t>ショウメイショ</t>
    </rPh>
    <rPh sb="111" eb="113">
      <t>ジギョウ</t>
    </rPh>
    <rPh sb="113" eb="115">
      <t>ナイヨウ</t>
    </rPh>
    <rPh sb="116" eb="118">
      <t>キボ</t>
    </rPh>
    <rPh sb="119" eb="120">
      <t>ワ</t>
    </rPh>
    <rPh sb="122" eb="124">
      <t>ショルイ</t>
    </rPh>
    <rPh sb="125" eb="127">
      <t>テイシュツ</t>
    </rPh>
    <rPh sb="147" eb="149">
      <t>キサイ</t>
    </rPh>
    <rPh sb="150" eb="152">
      <t>シュウロウ</t>
    </rPh>
    <rPh sb="152" eb="155">
      <t>ジカンタイ</t>
    </rPh>
    <rPh sb="159" eb="162">
      <t>シュッタイキン</t>
    </rPh>
    <rPh sb="162" eb="164">
      <t>ジカン</t>
    </rPh>
    <rPh sb="165" eb="167">
      <t>トクレイ</t>
    </rPh>
    <rPh sb="168" eb="170">
      <t>シュウギョウ</t>
    </rPh>
    <rPh sb="170" eb="172">
      <t>キソク</t>
    </rPh>
    <rPh sb="172" eb="173">
      <t>ジョウ</t>
    </rPh>
    <rPh sb="174" eb="176">
      <t>シュウロウ</t>
    </rPh>
    <rPh sb="176" eb="179">
      <t>ジカンタイ</t>
    </rPh>
    <rPh sb="182" eb="184">
      <t>フンマエ</t>
    </rPh>
    <rPh sb="185" eb="187">
      <t>シュッキン</t>
    </rPh>
    <rPh sb="196" eb="197">
      <t>トウ</t>
    </rPh>
    <rPh sb="198" eb="199">
      <t>ナド</t>
    </rPh>
    <rPh sb="200" eb="202">
      <t>キサイ</t>
    </rPh>
    <rPh sb="202" eb="205">
      <t>ジカンタイ</t>
    </rPh>
    <rPh sb="206" eb="207">
      <t>コ</t>
    </rPh>
    <rPh sb="209" eb="211">
      <t>コウソク</t>
    </rPh>
    <rPh sb="211" eb="213">
      <t>ジカン</t>
    </rPh>
    <rPh sb="214" eb="215">
      <t>ショウ</t>
    </rPh>
    <rPh sb="219" eb="221">
      <t>バアイ</t>
    </rPh>
    <rPh sb="230" eb="231">
      <t>ラン</t>
    </rPh>
    <rPh sb="232" eb="234">
      <t>キサイ</t>
    </rPh>
    <rPh sb="249" eb="251">
      <t>イクジ</t>
    </rPh>
    <rPh sb="251" eb="253">
      <t>キュウギョウ</t>
    </rPh>
    <rPh sb="254" eb="256">
      <t>シュトク</t>
    </rPh>
    <rPh sb="256" eb="258">
      <t>ジッセキ</t>
    </rPh>
    <rPh sb="258" eb="259">
      <t>トウ</t>
    </rPh>
    <rPh sb="263" eb="265">
      <t>ツイカ</t>
    </rPh>
    <rPh sb="265" eb="267">
      <t>キサイ</t>
    </rPh>
    <rPh sb="268" eb="270">
      <t>ヒツヨウ</t>
    </rPh>
    <rPh sb="271" eb="273">
      <t>バアイ</t>
    </rPh>
    <rPh sb="277" eb="278">
      <t>ラン</t>
    </rPh>
    <rPh sb="279" eb="281">
      <t>キサイ</t>
    </rPh>
    <rPh sb="292" eb="293">
      <t>タ</t>
    </rPh>
    <rPh sb="293" eb="295">
      <t>トッキ</t>
    </rPh>
    <rPh sb="295" eb="297">
      <t>ジコウ</t>
    </rPh>
    <rPh sb="304" eb="305">
      <t>ラン</t>
    </rPh>
    <rPh sb="306" eb="308">
      <t>キサイ</t>
    </rPh>
    <phoneticPr fontId="1"/>
  </si>
  <si>
    <t>固月</t>
    <rPh sb="0" eb="1">
      <t>コ</t>
    </rPh>
    <rPh sb="1" eb="2">
      <t>ガツ</t>
    </rPh>
    <phoneticPr fontId="1"/>
  </si>
  <si>
    <t>変月</t>
    <rPh sb="0" eb="1">
      <t>ヘン</t>
    </rPh>
    <rPh sb="1" eb="2">
      <t>ツキ</t>
    </rPh>
    <phoneticPr fontId="1"/>
  </si>
  <si>
    <t>短月</t>
    <rPh sb="0" eb="1">
      <t>タン</t>
    </rPh>
    <rPh sb="1" eb="2">
      <t>ツキ</t>
    </rPh>
    <phoneticPr fontId="1"/>
  </si>
  <si>
    <t>MT</t>
    <phoneticPr fontId="1"/>
  </si>
  <si>
    <t>MD</t>
    <phoneticPr fontId="1"/>
  </si>
  <si>
    <t>WT</t>
    <phoneticPr fontId="1"/>
  </si>
  <si>
    <t>WD</t>
    <phoneticPr fontId="1"/>
  </si>
  <si>
    <t>計算ルート</t>
    <rPh sb="0" eb="2">
      <t>ケイサン</t>
    </rPh>
    <phoneticPr fontId="1"/>
  </si>
  <si>
    <t>表示ルート</t>
    <rPh sb="0" eb="2">
      <t>ヒョウジ</t>
    </rPh>
    <phoneticPr fontId="1"/>
  </si>
  <si>
    <t>元</t>
    <rPh sb="0" eb="1">
      <t>ゲン</t>
    </rPh>
    <phoneticPr fontId="1"/>
  </si>
  <si>
    <t>開始日</t>
    <rPh sb="0" eb="3">
      <t>カイシビ</t>
    </rPh>
    <phoneticPr fontId="1"/>
  </si>
  <si>
    <t>未入力</t>
    <rPh sb="0" eb="3">
      <t>ミニュウリョク</t>
    </rPh>
    <phoneticPr fontId="1"/>
  </si>
  <si>
    <t>雇用開始日の元号・年・月・日を必ず入力してください。</t>
    <rPh sb="0" eb="5">
      <t>コヨウカイシビ</t>
    </rPh>
    <rPh sb="6" eb="8">
      <t>ゲンゴウ</t>
    </rPh>
    <rPh sb="9" eb="10">
      <t>ネン</t>
    </rPh>
    <rPh sb="11" eb="12">
      <t>ツキ</t>
    </rPh>
    <rPh sb="13" eb="14">
      <t>ヒ</t>
    </rPh>
    <rPh sb="15" eb="16">
      <t>カナラ</t>
    </rPh>
    <rPh sb="17" eb="19">
      <t>ニュウリョク</t>
    </rPh>
    <phoneticPr fontId="1"/>
  </si>
  <si>
    <t>※該当箇所を入力後、この注意事項は非表示となります。</t>
    <rPh sb="1" eb="5">
      <t>ガイトウカショ</t>
    </rPh>
    <rPh sb="6" eb="9">
      <t>ニュウリョクゴ</t>
    </rPh>
    <rPh sb="12" eb="14">
      <t>チュウイ</t>
    </rPh>
    <rPh sb="14" eb="16">
      <t>ジコウ</t>
    </rPh>
    <rPh sb="17" eb="20">
      <t>ヒヒョウジ</t>
    </rPh>
    <phoneticPr fontId="1"/>
  </si>
  <si>
    <t>R6</t>
    <phoneticPr fontId="1"/>
  </si>
  <si>
    <t>○育児のための短時間勤務制度の利用により、就業規則上の通常の就労時間（No.9又はNo.10に記載の時間）より短い就労時間（就業規則上の特則等いわゆる時短勤務）とする予定又はしている場合について、「□取得予定」か「□取得中」にチェックしてください。
○当該短時間勤務制度の利用（予定）期間及び利用時の主な就労時間帯（勤務体制変更後の就労時間帯）について記載してください。
　※No.9又はNo.10には短時間勤務制度利用前の就労時間帯、No.13には短時間勤務制度利用後の就労時間帯を記載してください。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5" eb="86">
      <t>マタ</t>
    </rPh>
    <rPh sb="91" eb="93">
      <t>バアイ</t>
    </rPh>
    <rPh sb="127" eb="129">
      <t>トウガイ</t>
    </rPh>
    <rPh sb="129" eb="132">
      <t>タンジカン</t>
    </rPh>
    <rPh sb="132" eb="134">
      <t>キンム</t>
    </rPh>
    <rPh sb="134" eb="136">
      <t>セイド</t>
    </rPh>
    <rPh sb="137" eb="139">
      <t>リヨウ</t>
    </rPh>
    <rPh sb="140" eb="142">
      <t>ヨテイ</t>
    </rPh>
    <rPh sb="143" eb="145">
      <t>キカン</t>
    </rPh>
    <rPh sb="145" eb="146">
      <t>オヨ</t>
    </rPh>
    <rPh sb="147" eb="149">
      <t>リヨウ</t>
    </rPh>
    <rPh sb="149" eb="150">
      <t>ジ</t>
    </rPh>
    <rPh sb="151" eb="152">
      <t>オモ</t>
    </rPh>
    <rPh sb="153" eb="155">
      <t>シュウロウ</t>
    </rPh>
    <rPh sb="155" eb="158">
      <t>ジカンタイ</t>
    </rPh>
    <rPh sb="159" eb="161">
      <t>キンム</t>
    </rPh>
    <rPh sb="161" eb="163">
      <t>タイセイ</t>
    </rPh>
    <rPh sb="163" eb="165">
      <t>ヘンコウ</t>
    </rPh>
    <rPh sb="165" eb="166">
      <t>ゴ</t>
    </rPh>
    <rPh sb="167" eb="169">
      <t>シュウロウ</t>
    </rPh>
    <rPh sb="169" eb="172">
      <t>ジカンタイ</t>
    </rPh>
    <rPh sb="177" eb="179">
      <t>キサイ</t>
    </rPh>
    <rPh sb="193" eb="194">
      <t>マタ</t>
    </rPh>
    <rPh sb="202" eb="205">
      <t>タンジカン</t>
    </rPh>
    <rPh sb="205" eb="207">
      <t>キンム</t>
    </rPh>
    <rPh sb="207" eb="209">
      <t>セイド</t>
    </rPh>
    <rPh sb="209" eb="211">
      <t>リヨウ</t>
    </rPh>
    <rPh sb="211" eb="212">
      <t>マエ</t>
    </rPh>
    <rPh sb="213" eb="215">
      <t>シュウロウ</t>
    </rPh>
    <rPh sb="215" eb="218">
      <t>ジカンタイ</t>
    </rPh>
    <rPh sb="226" eb="229">
      <t>タンジカン</t>
    </rPh>
    <rPh sb="229" eb="231">
      <t>キンム</t>
    </rPh>
    <rPh sb="231" eb="233">
      <t>セイド</t>
    </rPh>
    <rPh sb="233" eb="235">
      <t>リヨウ</t>
    </rPh>
    <rPh sb="235" eb="236">
      <t>アト</t>
    </rPh>
    <rPh sb="237" eb="239">
      <t>シュウロウ</t>
    </rPh>
    <rPh sb="239" eb="242">
      <t>ジカンタイ</t>
    </rPh>
    <rPh sb="243" eb="245">
      <t>キサイ</t>
    </rPh>
    <phoneticPr fontId="1"/>
  </si>
  <si>
    <r>
      <rPr>
        <sz val="10"/>
        <color theme="8"/>
        <rFont val="ＭＳ Ｐゴシック"/>
        <family val="3"/>
        <charset val="128"/>
      </rPr>
      <t>〇園、施設名は、認定こども園、保育所、幼稚園、地域型保育事業所などの名称を記載してください。</t>
    </r>
    <r>
      <rPr>
        <sz val="10"/>
        <color theme="1"/>
        <rFont val="ＭＳ Ｐゴシック"/>
        <family val="3"/>
        <charset val="128"/>
      </rPr>
      <t xml:space="preserve">
　※証明日時点で園等を利用しておらず、新たに利用希望を出す場合は、第１希望の園、施設名を記載してください。
　※</t>
    </r>
    <r>
      <rPr>
        <u/>
        <sz val="10"/>
        <color rgb="FFFF0000"/>
        <rFont val="ＭＳ Ｐゴシック"/>
        <family val="3"/>
        <charset val="128"/>
      </rPr>
      <t>きょうだいがいて、それぞれで書類を提出する場合は、そのきょうだい分も提出（コピー可）</t>
    </r>
    <r>
      <rPr>
        <sz val="10"/>
        <color theme="1"/>
        <rFont val="ＭＳ Ｐゴシック"/>
        <family val="3"/>
        <charset val="128"/>
      </rPr>
      <t>してください。</t>
    </r>
    <rPh sb="1" eb="2">
      <t>エン</t>
    </rPh>
    <rPh sb="8" eb="10">
      <t>ニンテイ</t>
    </rPh>
    <rPh sb="13" eb="14">
      <t>エン</t>
    </rPh>
    <rPh sb="15" eb="17">
      <t>ホイク</t>
    </rPh>
    <rPh sb="17" eb="18">
      <t>ショ</t>
    </rPh>
    <rPh sb="19" eb="22">
      <t>ヨウチエン</t>
    </rPh>
    <rPh sb="23" eb="26">
      <t>チイキガタ</t>
    </rPh>
    <rPh sb="26" eb="28">
      <t>ホイク</t>
    </rPh>
    <rPh sb="28" eb="31">
      <t>ジギョウショ</t>
    </rPh>
    <rPh sb="34" eb="36">
      <t>メイショウ</t>
    </rPh>
    <rPh sb="37" eb="39">
      <t>キサイ</t>
    </rPh>
    <rPh sb="49" eb="51">
      <t>ショウメイ</t>
    </rPh>
    <rPh sb="51" eb="52">
      <t>ビ</t>
    </rPh>
    <rPh sb="52" eb="54">
      <t>ジテン</t>
    </rPh>
    <rPh sb="55" eb="56">
      <t>エン</t>
    </rPh>
    <rPh sb="56" eb="57">
      <t>トウ</t>
    </rPh>
    <rPh sb="58" eb="60">
      <t>リヨウ</t>
    </rPh>
    <rPh sb="66" eb="67">
      <t>アラ</t>
    </rPh>
    <rPh sb="69" eb="71">
      <t>リヨウ</t>
    </rPh>
    <rPh sb="71" eb="73">
      <t>キボウ</t>
    </rPh>
    <rPh sb="74" eb="75">
      <t>ダ</t>
    </rPh>
    <rPh sb="76" eb="78">
      <t>バアイ</t>
    </rPh>
    <rPh sb="80" eb="81">
      <t>ダイ</t>
    </rPh>
    <rPh sb="82" eb="84">
      <t>キボウ</t>
    </rPh>
    <rPh sb="85" eb="86">
      <t>エン</t>
    </rPh>
    <rPh sb="87" eb="90">
      <t>シセツメイ</t>
    </rPh>
    <rPh sb="91" eb="93">
      <t>キサイ</t>
    </rPh>
    <rPh sb="117" eb="119">
      <t>ショルイ</t>
    </rPh>
    <rPh sb="120" eb="122">
      <t>テイシュツ</t>
    </rPh>
    <rPh sb="124" eb="126">
      <t>バアイ</t>
    </rPh>
    <rPh sb="135" eb="136">
      <t>ブン</t>
    </rPh>
    <rPh sb="137" eb="139">
      <t>テイシュツ</t>
    </rPh>
    <rPh sb="143" eb="144">
      <t>カ</t>
    </rPh>
    <phoneticPr fontId="1"/>
  </si>
  <si>
    <t>0258</t>
    <phoneticPr fontId="1"/>
  </si>
  <si>
    <t>39</t>
    <phoneticPr fontId="1"/>
  </si>
  <si>
    <t>2219</t>
    <phoneticPr fontId="1"/>
  </si>
  <si>
    <t>35</t>
    <phoneticPr fontId="1"/>
  </si>
  <si>
    <t>1122</t>
    <phoneticPr fontId="1"/>
  </si>
  <si>
    <t>長岡　次郎　　長岡　園子</t>
    <rPh sb="0" eb="2">
      <t>ナガオカ</t>
    </rPh>
    <rPh sb="3" eb="5">
      <t>ジロウ</t>
    </rPh>
    <rPh sb="7" eb="9">
      <t>ナガオカ</t>
    </rPh>
    <rPh sb="10" eb="12">
      <t>エンコ</t>
    </rPh>
    <phoneticPr fontId="1"/>
  </si>
  <si>
    <t>株式会社〇〇〇　アオーレ営業所</t>
    <rPh sb="12" eb="15">
      <t>エイギョウショ</t>
    </rPh>
    <phoneticPr fontId="1"/>
  </si>
  <si>
    <t>長岡市▽▽▽1丁目4番地10</t>
    <rPh sb="7" eb="9">
      <t>チョウメ</t>
    </rPh>
    <rPh sb="11" eb="12">
      <t>チ</t>
    </rPh>
    <phoneticPr fontId="1"/>
  </si>
  <si>
    <t>幼太</t>
    <rPh sb="0" eb="1">
      <t>ヨウ</t>
    </rPh>
    <rPh sb="1" eb="2">
      <t>フトシ</t>
    </rPh>
    <phoneticPr fontId="1"/>
  </si>
  <si>
    <t>園美</t>
    <rPh sb="0" eb="1">
      <t>ソノ</t>
    </rPh>
    <rPh sb="1" eb="2">
      <t>ミ</t>
    </rPh>
    <phoneticPr fontId="1"/>
  </si>
  <si>
    <t>長岡市幸町２丁目１番１号</t>
    <rPh sb="0" eb="3">
      <t>ナガオカシ</t>
    </rPh>
    <rPh sb="3" eb="4">
      <t>サイワイ</t>
    </rPh>
    <rPh sb="4" eb="5">
      <t>マチ</t>
    </rPh>
    <rPh sb="6" eb="8">
      <t>チョウメ</t>
    </rPh>
    <rPh sb="9" eb="10">
      <t>バン</t>
    </rPh>
    <rPh sb="11" eb="12">
      <t>ゴウ</t>
    </rPh>
    <phoneticPr fontId="1"/>
  </si>
  <si>
    <t>長岡市△△町1丁目1番1号</t>
    <rPh sb="0" eb="3">
      <t>ナガオカシ</t>
    </rPh>
    <rPh sb="5" eb="6">
      <t>マチ</t>
    </rPh>
    <rPh sb="7" eb="9">
      <t>チョウメ</t>
    </rPh>
    <rPh sb="10" eb="11">
      <t>バン</t>
    </rPh>
    <rPh sb="12" eb="13">
      <t>ゴウ</t>
    </rPh>
    <phoneticPr fontId="1"/>
  </si>
  <si>
    <t>さいわい保育園</t>
    <rPh sb="4" eb="7">
      <t>ホイクエン</t>
    </rPh>
    <phoneticPr fontId="1"/>
  </si>
  <si>
    <t>〇法令上の育児休業に限らず法人独自の就業規則等に基づいた休業も含みます。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11欄に記載し、過去取得分を備考欄に記載。）。
【入所が内定した場合の育児休業の短縮可否】
〇入園、入所が内定した場合の育児休業の短縮可否について、「□可」又は「□否」にチェックしてください。</t>
    <rPh sb="47" eb="49">
      <t>シュトク</t>
    </rPh>
    <rPh sb="94" eb="95">
      <t>タ</t>
    </rPh>
    <rPh sb="96" eb="98">
      <t>ビコウ</t>
    </rPh>
    <rPh sb="98" eb="99">
      <t>ラン</t>
    </rPh>
    <rPh sb="100" eb="102">
      <t>キサイ</t>
    </rPh>
    <rPh sb="167" eb="169">
      <t>カコ</t>
    </rPh>
    <rPh sb="169" eb="171">
      <t>シュトク</t>
    </rPh>
    <rPh sb="171" eb="172">
      <t>ブン</t>
    </rPh>
    <rPh sb="173" eb="175">
      <t>ビコウ</t>
    </rPh>
    <rPh sb="175" eb="176">
      <t>ラン</t>
    </rPh>
    <rPh sb="177" eb="179">
      <t>キサイ</t>
    </rPh>
    <phoneticPr fontId="1"/>
  </si>
  <si>
    <t>申込予定</t>
    <rPh sb="0" eb="2">
      <t>モウシコミ</t>
    </rPh>
    <rPh sb="2" eb="4">
      <t>ヨテイ</t>
    </rPh>
    <phoneticPr fontId="1"/>
  </si>
  <si>
    <t>証明日・雇用開始日の元号・年・月・日を必ず入力してください。</t>
    <rPh sb="0" eb="3">
      <t>ショウメイビ</t>
    </rPh>
    <rPh sb="4" eb="9">
      <t>コヨウカイシビ</t>
    </rPh>
    <rPh sb="10" eb="12">
      <t>ゲンゴウ</t>
    </rPh>
    <rPh sb="13" eb="14">
      <t>ネン</t>
    </rPh>
    <rPh sb="15" eb="16">
      <t>ツキ</t>
    </rPh>
    <rPh sb="17" eb="18">
      <t>ヒ</t>
    </rPh>
    <rPh sb="19" eb="20">
      <t>カナラ</t>
    </rPh>
    <rPh sb="21" eb="23">
      <t>ニュウリョク</t>
    </rPh>
    <phoneticPr fontId="1"/>
  </si>
  <si>
    <t>※該当箇所を入力後、警告箇所が非表示となります。</t>
    <rPh sb="1" eb="5">
      <t>ガイトウカショ</t>
    </rPh>
    <rPh sb="6" eb="9">
      <t>ニュウリョクゴ</t>
    </rPh>
    <rPh sb="10" eb="12">
      <t>ケイコク</t>
    </rPh>
    <rPh sb="12" eb="14">
      <t>カショ</t>
    </rPh>
    <rPh sb="15" eb="18">
      <t>ヒヒョウジ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</si>
</sst>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_ "/>
  </numFmts>
  <fonts count="2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7"/>
      <color theme="1"/>
      <name val="游ゴシック"/>
      <family val="2"/>
      <charset val="128"/>
      <scheme val="minor"/>
    </font>
    <font>
      <sz val="7"/>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val="double"/>
      <sz val="11"/>
      <color rgb="FFFF0000"/>
      <name val="游ゴシック"/>
      <family val="3"/>
      <charset val="128"/>
      <scheme val="minor"/>
    </font>
    <font>
      <b/>
      <sz val="18"/>
      <color theme="1"/>
      <name val="游ゴシック"/>
      <family val="3"/>
      <charset val="128"/>
      <scheme val="minor"/>
    </font>
    <font>
      <sz val="10"/>
      <color theme="1"/>
      <name val="ＭＳ Ｐゴシック"/>
      <family val="3"/>
      <charset val="128"/>
    </font>
    <font>
      <sz val="10"/>
      <color rgb="FFFF0000"/>
      <name val="ＭＳ Ｐゴシック"/>
      <family val="3"/>
      <charset val="128"/>
    </font>
    <font>
      <u/>
      <sz val="10"/>
      <color theme="1"/>
      <name val="ＭＳ Ｐゴシック"/>
      <family val="3"/>
      <charset val="128"/>
    </font>
    <font>
      <sz val="10"/>
      <name val="ＭＳ Ｐゴシック"/>
      <family val="3"/>
      <charset val="128"/>
    </font>
    <font>
      <sz val="14"/>
      <color theme="1"/>
      <name val="ＭＳ Ｐゴシック"/>
      <family val="3"/>
      <charset val="128"/>
    </font>
    <font>
      <u/>
      <sz val="11"/>
      <color theme="10"/>
      <name val="游ゴシック"/>
      <family val="2"/>
      <charset val="128"/>
      <scheme val="minor"/>
    </font>
    <font>
      <u/>
      <sz val="10"/>
      <color rgb="FFFF0000"/>
      <name val="ＭＳ Ｐゴシック"/>
      <family val="3"/>
      <charset val="128"/>
    </font>
    <font>
      <sz val="11"/>
      <color theme="0"/>
      <name val="游ゴシック"/>
      <family val="3"/>
      <charset val="128"/>
      <scheme val="minor"/>
    </font>
    <font>
      <sz val="12"/>
      <name val="ＭＳ Ｐゴシック"/>
      <family val="3"/>
      <charset val="128"/>
    </font>
    <font>
      <u/>
      <sz val="12"/>
      <name val="ＭＳ Ｐゴシック"/>
      <family val="3"/>
      <charset val="128"/>
    </font>
    <font>
      <b/>
      <sz val="14"/>
      <color rgb="FFFF0000"/>
      <name val="游ゴシック"/>
      <family val="3"/>
      <charset val="128"/>
      <scheme val="minor"/>
    </font>
    <font>
      <sz val="10"/>
      <color theme="8"/>
      <name val="ＭＳ Ｐゴシック"/>
      <family val="3"/>
      <charset val="128"/>
    </font>
    <font>
      <b/>
      <sz val="12"/>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00"/>
        <bgColor indexed="64"/>
      </patternFill>
    </fill>
  </fills>
  <borders count="7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tted">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auto="1"/>
      </left>
      <right style="thin">
        <color auto="1"/>
      </right>
      <top/>
      <bottom style="thin">
        <color auto="1"/>
      </bottom>
      <diagonal/>
    </border>
    <border>
      <left/>
      <right/>
      <top/>
      <bottom style="hair">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425">
    <xf numFmtId="0" fontId="0" fillId="0" borderId="0" xfId="0">
      <alignment vertical="center"/>
    </xf>
    <xf numFmtId="0" fontId="0" fillId="0" borderId="0" xfId="0" applyAlignment="1">
      <alignment horizontal="center" vertical="center"/>
    </xf>
    <xf numFmtId="0" fontId="0" fillId="2" borderId="4" xfId="0" applyFill="1" applyBorder="1" applyProtection="1">
      <alignment vertical="center"/>
      <protection locked="0"/>
    </xf>
    <xf numFmtId="0" fontId="15" fillId="0" borderId="0" xfId="0" applyFont="1">
      <alignment vertical="center"/>
    </xf>
    <xf numFmtId="0" fontId="15" fillId="0" borderId="68" xfId="0" applyFont="1" applyBorder="1" applyAlignment="1">
      <alignment vertical="center" wrapText="1"/>
    </xf>
    <xf numFmtId="0" fontId="15" fillId="0" borderId="0" xfId="0" applyFont="1" applyAlignment="1">
      <alignment vertical="center" wrapText="1"/>
    </xf>
    <xf numFmtId="0" fontId="15" fillId="2" borderId="0" xfId="0" applyFont="1" applyFill="1" applyAlignment="1">
      <alignment vertical="center" wrapText="1"/>
    </xf>
    <xf numFmtId="0" fontId="15" fillId="2" borderId="0" xfId="0" applyFont="1" applyFill="1">
      <alignment vertical="center"/>
    </xf>
    <xf numFmtId="0" fontId="17" fillId="2" borderId="0" xfId="0" applyFont="1" applyFill="1">
      <alignment vertical="center"/>
    </xf>
    <xf numFmtId="0" fontId="15" fillId="0" borderId="68" xfId="0" applyFont="1" applyBorder="1" applyAlignment="1">
      <alignment horizontal="left" vertical="center" wrapText="1"/>
    </xf>
    <xf numFmtId="0" fontId="17" fillId="0" borderId="0" xfId="0" applyFont="1">
      <alignment vertical="center"/>
    </xf>
    <xf numFmtId="0" fontId="18" fillId="0" borderId="68" xfId="0" applyFont="1" applyBorder="1" applyAlignment="1">
      <alignment vertical="center" wrapText="1"/>
    </xf>
    <xf numFmtId="0" fontId="15" fillId="0" borderId="0" xfId="0" applyFont="1" applyAlignment="1">
      <alignment horizontal="center" vertical="center"/>
    </xf>
    <xf numFmtId="0" fontId="15" fillId="0" borderId="69" xfId="0" applyFont="1" applyBorder="1" applyAlignment="1">
      <alignment vertical="center" wrapText="1"/>
    </xf>
    <xf numFmtId="0" fontId="15" fillId="0" borderId="68" xfId="0" applyFont="1" applyBorder="1">
      <alignment vertical="center"/>
    </xf>
    <xf numFmtId="0" fontId="15" fillId="0" borderId="68" xfId="0" applyFont="1" applyBorder="1" applyAlignment="1">
      <alignment vertical="center" wrapText="1"/>
    </xf>
    <xf numFmtId="0" fontId="15" fillId="0" borderId="72" xfId="0" applyFont="1" applyBorder="1" applyAlignment="1">
      <alignment vertical="top" wrapText="1"/>
    </xf>
    <xf numFmtId="0" fontId="19" fillId="0" borderId="0" xfId="0" applyFont="1" applyAlignment="1">
      <alignment horizontal="center" vertical="center"/>
    </xf>
    <xf numFmtId="0" fontId="22" fillId="0" borderId="0" xfId="1" applyFont="1" applyFill="1" applyAlignment="1">
      <alignment horizontal="center" vertical="center"/>
    </xf>
    <xf numFmtId="0" fontId="15" fillId="0" borderId="68" xfId="0" applyFont="1" applyBorder="1" applyAlignment="1">
      <alignment horizontal="center" vertical="center" wrapText="1"/>
    </xf>
    <xf numFmtId="0" fontId="0" fillId="2" borderId="31" xfId="0" applyFill="1" applyBorder="1" applyAlignment="1" applyProtection="1">
      <alignment vertical="center"/>
      <protection locked="0"/>
    </xf>
    <xf numFmtId="0" fontId="0" fillId="2" borderId="31" xfId="0" applyFill="1" applyBorder="1" applyProtection="1">
      <alignment vertical="center"/>
      <protection locked="0"/>
    </xf>
    <xf numFmtId="0" fontId="0" fillId="2" borderId="40" xfId="0" applyFill="1" applyBorder="1" applyAlignment="1" applyProtection="1">
      <alignment vertical="center"/>
      <protection locked="0"/>
    </xf>
    <xf numFmtId="176" fontId="0" fillId="0" borderId="0" xfId="0" applyNumberFormat="1">
      <alignment vertical="center"/>
    </xf>
    <xf numFmtId="0" fontId="0" fillId="0" borderId="0" xfId="0" applyProtection="1">
      <alignment vertical="center"/>
      <protection locked="0"/>
    </xf>
    <xf numFmtId="0" fontId="0" fillId="2" borderId="40" xfId="0" applyFill="1" applyBorder="1" applyProtection="1">
      <alignment vertical="center"/>
      <protection locked="0"/>
    </xf>
    <xf numFmtId="0" fontId="0" fillId="0" borderId="0" xfId="0" applyProtection="1">
      <alignment vertical="center"/>
    </xf>
    <xf numFmtId="0" fontId="0" fillId="0" borderId="0" xfId="0" applyAlignment="1" applyProtection="1">
      <alignment horizontal="center" vertical="center"/>
    </xf>
    <xf numFmtId="0" fontId="0" fillId="0" borderId="14" xfId="0" applyBorder="1" applyAlignment="1" applyProtection="1">
      <alignment vertical="center"/>
    </xf>
    <xf numFmtId="0" fontId="0" fillId="0" borderId="0" xfId="0" applyBorder="1" applyAlignment="1" applyProtection="1">
      <alignment vertical="center"/>
    </xf>
    <xf numFmtId="176" fontId="0" fillId="0" borderId="0" xfId="0" applyNumberFormat="1" applyProtection="1">
      <alignment vertical="center"/>
    </xf>
    <xf numFmtId="0" fontId="0" fillId="0" borderId="0" xfId="0" applyAlignment="1" applyProtection="1">
      <alignment horizontal="right" vertical="center"/>
    </xf>
    <xf numFmtId="0" fontId="0" fillId="0" borderId="14" xfId="0" applyBorder="1" applyAlignment="1" applyProtection="1">
      <alignment horizontal="center" vertical="center"/>
    </xf>
    <xf numFmtId="0" fontId="25" fillId="0" borderId="0" xfId="0" applyFont="1" applyAlignment="1" applyProtection="1">
      <alignment horizontal="left" vertical="center"/>
    </xf>
    <xf numFmtId="0" fontId="0" fillId="0" borderId="54" xfId="0"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center" vertical="center"/>
    </xf>
    <xf numFmtId="0" fontId="0" fillId="0" borderId="4" xfId="0" applyBorder="1" applyAlignment="1" applyProtection="1">
      <alignment vertical="center"/>
    </xf>
    <xf numFmtId="0" fontId="0" fillId="0" borderId="4" xfId="0" applyBorder="1" applyProtection="1">
      <alignment vertical="center"/>
    </xf>
    <xf numFmtId="0" fontId="0" fillId="0" borderId="27" xfId="0" applyBorder="1" applyAlignment="1" applyProtection="1">
      <alignment horizontal="center" vertical="center"/>
    </xf>
    <xf numFmtId="0" fontId="6" fillId="0" borderId="30" xfId="0" applyFont="1" applyBorder="1" applyAlignment="1" applyProtection="1">
      <alignment vertical="center"/>
    </xf>
    <xf numFmtId="0" fontId="5" fillId="0" borderId="31" xfId="0" applyFont="1" applyBorder="1" applyAlignment="1" applyProtection="1">
      <alignment vertical="center"/>
    </xf>
    <xf numFmtId="0" fontId="6" fillId="0" borderId="31"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vertical="center"/>
    </xf>
    <xf numFmtId="0" fontId="5" fillId="0" borderId="2" xfId="0" applyFont="1" applyBorder="1" applyAlignment="1" applyProtection="1">
      <alignment vertical="center"/>
    </xf>
    <xf numFmtId="0" fontId="0" fillId="2" borderId="4" xfId="0" applyFill="1" applyBorder="1" applyProtection="1">
      <alignment vertical="center"/>
    </xf>
    <xf numFmtId="0" fontId="0" fillId="0" borderId="5" xfId="0" applyBorder="1" applyProtection="1">
      <alignment vertical="center"/>
    </xf>
    <xf numFmtId="0" fontId="0" fillId="0" borderId="31" xfId="0" applyBorder="1" applyProtection="1">
      <alignment vertical="center"/>
    </xf>
    <xf numFmtId="0" fontId="0" fillId="2" borderId="31" xfId="0" applyFill="1" applyBorder="1" applyAlignment="1" applyProtection="1">
      <alignment vertical="center"/>
    </xf>
    <xf numFmtId="0" fontId="0" fillId="2" borderId="31" xfId="0" applyFill="1" applyBorder="1" applyProtection="1">
      <alignment vertical="center"/>
    </xf>
    <xf numFmtId="0" fontId="0" fillId="0" borderId="32" xfId="0" applyBorder="1" applyAlignment="1" applyProtection="1">
      <alignment horizontal="center" vertical="center"/>
    </xf>
    <xf numFmtId="0" fontId="8" fillId="0" borderId="0" xfId="0" applyFont="1" applyAlignment="1" applyProtection="1">
      <alignment vertical="center" wrapText="1"/>
    </xf>
    <xf numFmtId="0" fontId="0" fillId="0" borderId="36" xfId="0" applyBorder="1" applyAlignment="1" applyProtection="1">
      <alignment vertical="center" wrapText="1"/>
    </xf>
    <xf numFmtId="0" fontId="0" fillId="0" borderId="4" xfId="0" applyFill="1" applyBorder="1" applyAlignment="1" applyProtection="1">
      <alignment horizontal="center" vertical="center"/>
    </xf>
    <xf numFmtId="0" fontId="0" fillId="0" borderId="4" xfId="0" applyFill="1" applyBorder="1" applyProtection="1">
      <alignment vertical="center"/>
    </xf>
    <xf numFmtId="0" fontId="5" fillId="0" borderId="4" xfId="0" applyFont="1" applyFill="1" applyBorder="1" applyProtection="1">
      <alignment vertical="center"/>
    </xf>
    <xf numFmtId="0" fontId="5" fillId="0" borderId="4" xfId="0" applyFont="1" applyFill="1" applyBorder="1" applyAlignment="1" applyProtection="1">
      <alignment horizontal="center" vertical="center"/>
    </xf>
    <xf numFmtId="0" fontId="0" fillId="0" borderId="5" xfId="0" applyFill="1" applyBorder="1" applyProtection="1">
      <alignment vertical="center"/>
    </xf>
    <xf numFmtId="177" fontId="0" fillId="0" borderId="0" xfId="0" applyNumberFormat="1" applyProtection="1">
      <alignment vertical="center"/>
    </xf>
    <xf numFmtId="0" fontId="0" fillId="0" borderId="30" xfId="0" applyBorder="1" applyAlignment="1" applyProtection="1">
      <alignment horizontal="center" vertical="center"/>
    </xf>
    <xf numFmtId="20" fontId="0" fillId="0" borderId="0" xfId="0" applyNumberFormat="1" applyProtection="1">
      <alignment vertical="center"/>
    </xf>
    <xf numFmtId="0" fontId="0" fillId="0" borderId="0" xfId="0" applyNumberFormat="1" applyProtection="1">
      <alignment vertical="center"/>
    </xf>
    <xf numFmtId="0" fontId="0" fillId="0" borderId="28" xfId="0" applyBorder="1" applyAlignment="1" applyProtection="1">
      <alignment horizontal="center" vertical="center"/>
    </xf>
    <xf numFmtId="0" fontId="0" fillId="0" borderId="28" xfId="0" applyBorder="1" applyProtection="1">
      <alignment vertical="center"/>
    </xf>
    <xf numFmtId="0" fontId="0" fillId="0" borderId="29" xfId="0" applyBorder="1" applyProtection="1">
      <alignment vertical="center"/>
    </xf>
    <xf numFmtId="0" fontId="0" fillId="0" borderId="31" xfId="0" applyBorder="1" applyAlignment="1" applyProtection="1">
      <alignment vertical="center"/>
    </xf>
    <xf numFmtId="0" fontId="0" fillId="0" borderId="4" xfId="0" applyBorder="1" applyAlignment="1" applyProtection="1">
      <alignment horizontal="left" vertical="center"/>
    </xf>
    <xf numFmtId="0" fontId="0" fillId="0" borderId="5" xfId="0" applyBorder="1" applyAlignment="1" applyProtection="1">
      <alignment horizontal="right" vertical="center"/>
    </xf>
    <xf numFmtId="0" fontId="0" fillId="0" borderId="51" xfId="0" applyBorder="1" applyAlignment="1" applyProtection="1">
      <alignment vertical="center"/>
    </xf>
    <xf numFmtId="0" fontId="0" fillId="0" borderId="41" xfId="0" applyBorder="1" applyAlignment="1" applyProtection="1">
      <alignment horizontal="left" vertical="center"/>
    </xf>
    <xf numFmtId="0" fontId="0" fillId="0" borderId="55" xfId="0" applyBorder="1" applyProtection="1">
      <alignment vertical="center"/>
    </xf>
    <xf numFmtId="0" fontId="0" fillId="0" borderId="54" xfId="0" applyBorder="1" applyProtection="1">
      <alignment vertical="center"/>
    </xf>
    <xf numFmtId="0" fontId="0" fillId="0" borderId="56" xfId="0" applyBorder="1" applyProtection="1">
      <alignment vertical="center"/>
    </xf>
    <xf numFmtId="0" fontId="0" fillId="0" borderId="0" xfId="0" applyBorder="1" applyProtection="1">
      <alignment vertical="center"/>
    </xf>
    <xf numFmtId="0" fontId="0" fillId="0" borderId="2" xfId="0" applyBorder="1" applyProtection="1">
      <alignment vertical="center"/>
    </xf>
    <xf numFmtId="0" fontId="0" fillId="5" borderId="0" xfId="0" applyNumberFormat="1" applyFill="1" applyProtection="1">
      <alignment vertical="center"/>
    </xf>
    <xf numFmtId="0" fontId="0" fillId="0" borderId="31" xfId="0" applyBorder="1" applyAlignment="1" applyProtection="1">
      <alignment horizontal="center" vertical="center"/>
    </xf>
    <xf numFmtId="0" fontId="0" fillId="0" borderId="32" xfId="0" applyBorder="1" applyProtection="1">
      <alignment vertical="center"/>
    </xf>
    <xf numFmtId="0" fontId="0" fillId="0" borderId="54" xfId="0" applyBorder="1" applyAlignment="1" applyProtection="1">
      <alignment vertical="center"/>
    </xf>
    <xf numFmtId="0" fontId="0" fillId="0" borderId="40" xfId="0" applyBorder="1" applyProtection="1">
      <alignment vertical="center"/>
    </xf>
    <xf numFmtId="0" fontId="0" fillId="2" borderId="40" xfId="0" applyFill="1" applyBorder="1" applyProtection="1">
      <alignment vertical="center"/>
    </xf>
    <xf numFmtId="0" fontId="0" fillId="0" borderId="40" xfId="0" applyFill="1" applyBorder="1" applyProtection="1">
      <alignment vertical="center"/>
    </xf>
    <xf numFmtId="0" fontId="0" fillId="2" borderId="40" xfId="0" applyFill="1" applyBorder="1" applyAlignment="1" applyProtection="1">
      <alignment vertical="center"/>
    </xf>
    <xf numFmtId="0" fontId="0" fillId="0" borderId="41" xfId="0" applyBorder="1" applyProtection="1">
      <alignment vertical="center"/>
    </xf>
    <xf numFmtId="0" fontId="0" fillId="0" borderId="4" xfId="0" applyBorder="1" applyAlignment="1" applyProtection="1">
      <alignment horizontal="center" vertical="center"/>
    </xf>
    <xf numFmtId="0" fontId="7" fillId="0" borderId="4"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28" xfId="0" applyBorder="1" applyAlignment="1" applyProtection="1">
      <alignment vertical="center"/>
    </xf>
    <xf numFmtId="0" fontId="0" fillId="0" borderId="29" xfId="0" applyBorder="1" applyAlignment="1" applyProtection="1">
      <alignment vertical="center"/>
    </xf>
    <xf numFmtId="178" fontId="0" fillId="0" borderId="0" xfId="0" applyNumberFormat="1" applyProtection="1">
      <alignment vertical="center"/>
    </xf>
    <xf numFmtId="0" fontId="0" fillId="0" borderId="31" xfId="0" applyFill="1" applyBorder="1" applyProtection="1">
      <alignment vertical="center"/>
    </xf>
    <xf numFmtId="0" fontId="0" fillId="0" borderId="0" xfId="0" applyAlignment="1" applyProtection="1">
      <alignment horizontal="left" vertical="center"/>
    </xf>
    <xf numFmtId="0" fontId="0" fillId="0" borderId="9" xfId="0" applyBorder="1" applyProtection="1">
      <alignment vertical="center"/>
    </xf>
    <xf numFmtId="0" fontId="0" fillId="0" borderId="66" xfId="0" applyBorder="1" applyProtection="1">
      <alignment vertical="center"/>
    </xf>
    <xf numFmtId="0" fontId="0" fillId="0" borderId="0" xfId="0" applyNumberFormat="1" applyFill="1" applyProtection="1">
      <alignment vertical="center"/>
    </xf>
    <xf numFmtId="0" fontId="0" fillId="0" borderId="9" xfId="0" applyBorder="1" applyAlignment="1" applyProtection="1">
      <alignment horizontal="left" vertical="center"/>
    </xf>
    <xf numFmtId="0" fontId="7" fillId="0" borderId="9" xfId="0" applyFont="1" applyBorder="1" applyAlignment="1" applyProtection="1">
      <alignment vertical="center"/>
    </xf>
    <xf numFmtId="0" fontId="2" fillId="0" borderId="9" xfId="0" applyFont="1" applyBorder="1" applyAlignment="1" applyProtection="1">
      <alignment vertical="center"/>
    </xf>
    <xf numFmtId="0" fontId="0" fillId="0" borderId="9" xfId="0" applyFill="1" applyBorder="1" applyAlignment="1" applyProtection="1">
      <alignment horizontal="center" vertical="center"/>
    </xf>
    <xf numFmtId="0" fontId="0" fillId="0" borderId="9" xfId="0" applyBorder="1" applyAlignment="1" applyProtection="1">
      <alignment horizontal="center" vertical="center"/>
    </xf>
    <xf numFmtId="0" fontId="0" fillId="0" borderId="66"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Protection="1">
      <alignment vertical="center"/>
    </xf>
    <xf numFmtId="0" fontId="0" fillId="0" borderId="9" xfId="0" applyBorder="1" applyAlignment="1" applyProtection="1">
      <alignment horizontal="right" vertical="center"/>
    </xf>
    <xf numFmtId="0" fontId="0" fillId="0" borderId="17" xfId="0" applyBorder="1" applyProtection="1">
      <alignment vertical="center"/>
    </xf>
    <xf numFmtId="0" fontId="0" fillId="0" borderId="17" xfId="0" applyBorder="1" applyAlignment="1" applyProtection="1">
      <alignment horizontal="right" vertical="center"/>
    </xf>
    <xf numFmtId="0" fontId="0" fillId="0" borderId="17" xfId="0" applyBorder="1" applyAlignment="1" applyProtection="1">
      <alignment horizontal="center" vertical="center"/>
    </xf>
    <xf numFmtId="0" fontId="0" fillId="0" borderId="14" xfId="0" applyBorder="1" applyProtection="1">
      <alignment vertical="center"/>
    </xf>
    <xf numFmtId="0" fontId="0" fillId="0" borderId="14" xfId="0" applyBorder="1" applyAlignment="1" applyProtection="1">
      <alignment horizontal="righ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9" xfId="0" applyFill="1" applyBorder="1" applyAlignment="1" applyProtection="1">
      <alignment vertical="center"/>
    </xf>
    <xf numFmtId="0" fontId="0" fillId="0" borderId="0" xfId="0" applyFill="1" applyBorder="1" applyProtection="1">
      <alignment vertical="center"/>
    </xf>
    <xf numFmtId="0" fontId="0" fillId="0" borderId="0" xfId="0" applyBorder="1" applyAlignment="1" applyProtection="1"/>
    <xf numFmtId="0" fontId="0" fillId="0" borderId="12" xfId="0" applyBorder="1" applyProtection="1">
      <alignment vertical="center"/>
    </xf>
    <xf numFmtId="0" fontId="0" fillId="0" borderId="14" xfId="0" applyBorder="1" applyAlignment="1" applyProtection="1">
      <alignment horizontal="left" vertical="center"/>
    </xf>
    <xf numFmtId="0" fontId="7" fillId="0" borderId="0" xfId="0" applyFont="1" applyAlignment="1" applyProtection="1">
      <alignment horizontal="left" vertical="center" shrinkToFit="1"/>
    </xf>
    <xf numFmtId="0" fontId="0" fillId="0" borderId="0" xfId="0" applyAlignment="1" applyProtection="1">
      <alignment horizontal="left" vertical="center" shrinkToFit="1"/>
    </xf>
    <xf numFmtId="0" fontId="0" fillId="0" borderId="0" xfId="0" applyAlignment="1" applyProtection="1">
      <alignment vertical="center" shrinkToFit="1"/>
    </xf>
    <xf numFmtId="0" fontId="8" fillId="0" borderId="0" xfId="0" applyFont="1" applyAlignment="1" applyProtection="1">
      <alignment horizontal="right" vertical="center"/>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6" fillId="0" borderId="31" xfId="0" applyFont="1" applyBorder="1" applyAlignment="1" applyProtection="1">
      <alignment vertical="center"/>
    </xf>
    <xf numFmtId="0" fontId="5" fillId="0" borderId="0" xfId="0" applyFont="1" applyBorder="1" applyAlignment="1" applyProtection="1">
      <alignment vertical="center"/>
    </xf>
    <xf numFmtId="0" fontId="0" fillId="0" borderId="31" xfId="0" applyBorder="1" applyAlignment="1" applyProtection="1">
      <alignment vertical="center"/>
    </xf>
    <xf numFmtId="0" fontId="7" fillId="0" borderId="4" xfId="0" applyFont="1" applyBorder="1" applyAlignment="1" applyProtection="1">
      <alignment horizontal="center" vertical="center"/>
    </xf>
    <xf numFmtId="0" fontId="0" fillId="0" borderId="4" xfId="0" applyBorder="1" applyAlignment="1" applyProtection="1">
      <alignment vertical="center"/>
    </xf>
    <xf numFmtId="0" fontId="0" fillId="0" borderId="4" xfId="0" applyBorder="1" applyAlignment="1" applyProtection="1">
      <alignment horizontal="left" vertical="center"/>
    </xf>
    <xf numFmtId="0" fontId="0" fillId="0" borderId="54" xfId="0" applyBorder="1" applyAlignment="1" applyProtection="1">
      <alignment horizontal="center" vertical="center"/>
    </xf>
    <xf numFmtId="0" fontId="0" fillId="0" borderId="54" xfId="0" applyBorder="1" applyAlignment="1" applyProtection="1">
      <alignment vertical="center"/>
    </xf>
    <xf numFmtId="0" fontId="0" fillId="0" borderId="28" xfId="0" applyBorder="1" applyAlignment="1" applyProtection="1">
      <alignment vertical="center"/>
    </xf>
    <xf numFmtId="0" fontId="0" fillId="0" borderId="9" xfId="0" applyBorder="1" applyAlignment="1" applyProtection="1">
      <alignment horizontal="center" vertical="center"/>
    </xf>
    <xf numFmtId="0" fontId="0" fillId="0" borderId="14" xfId="0"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vertical="center"/>
    </xf>
    <xf numFmtId="0" fontId="0" fillId="0" borderId="9" xfId="0" applyFill="1" applyBorder="1" applyAlignment="1" applyProtection="1">
      <alignment vertical="center"/>
    </xf>
    <xf numFmtId="0" fontId="0" fillId="0" borderId="31" xfId="0" applyFill="1" applyBorder="1" applyProtection="1">
      <alignment vertical="center"/>
      <protection locked="0"/>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0" fillId="0" borderId="61" xfId="0" applyBorder="1" applyAlignment="1" applyProtection="1">
      <alignment horizontal="center" vertical="center"/>
    </xf>
    <xf numFmtId="0" fontId="0" fillId="0" borderId="62" xfId="0" applyBorder="1" applyAlignment="1" applyProtection="1">
      <alignment horizontal="center" vertical="center"/>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63" xfId="0" applyBorder="1" applyAlignment="1" applyProtection="1">
      <alignment horizontal="center" vertical="center"/>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11"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25" xfId="0" applyBorder="1" applyAlignment="1" applyProtection="1">
      <alignment horizontal="center" vertical="top"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9" xfId="0" applyFill="1" applyBorder="1" applyAlignment="1" applyProtection="1">
      <alignment vertical="center"/>
    </xf>
    <xf numFmtId="0" fontId="0" fillId="0" borderId="9" xfId="0" applyBorder="1" applyAlignment="1" applyProtection="1">
      <alignment horizontal="left" vertical="center"/>
    </xf>
    <xf numFmtId="0" fontId="0" fillId="0" borderId="9" xfId="0" applyFill="1" applyBorder="1" applyAlignment="1" applyProtection="1">
      <alignment horizontal="left" vertical="center"/>
    </xf>
    <xf numFmtId="0" fontId="9" fillId="0" borderId="8" xfId="0" applyFont="1" applyBorder="1" applyAlignment="1" applyProtection="1">
      <alignment horizontal="center"/>
    </xf>
    <xf numFmtId="0" fontId="10" fillId="0" borderId="9" xfId="0" applyFont="1" applyBorder="1" applyAlignment="1" applyProtection="1">
      <alignment horizontal="center"/>
    </xf>
    <xf numFmtId="0" fontId="10" fillId="0" borderId="24" xfId="0" applyFont="1" applyBorder="1" applyAlignment="1" applyProtection="1">
      <alignment horizontal="center"/>
    </xf>
    <xf numFmtId="0" fontId="0" fillId="0" borderId="65" xfId="0" applyBorder="1" applyAlignment="1" applyProtection="1">
      <alignment vertical="center"/>
    </xf>
    <xf numFmtId="0" fontId="0" fillId="0" borderId="23" xfId="0" applyBorder="1" applyAlignment="1" applyProtection="1">
      <alignment vertical="center"/>
    </xf>
    <xf numFmtId="0" fontId="0" fillId="2" borderId="23"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9" xfId="0" applyFont="1" applyBorder="1" applyAlignment="1" applyProtection="1">
      <alignment horizontal="right" vertical="center"/>
    </xf>
    <xf numFmtId="0" fontId="8"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2" borderId="14"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26" xfId="0" applyBorder="1" applyAlignment="1" applyProtection="1">
      <alignment horizontal="center" vertical="center"/>
    </xf>
    <xf numFmtId="0" fontId="0" fillId="0" borderId="14" xfId="0" applyBorder="1" applyAlignment="1" applyProtection="1">
      <alignment horizontal="left" vertical="center"/>
    </xf>
    <xf numFmtId="0" fontId="0" fillId="0" borderId="14" xfId="0" applyBorder="1" applyAlignment="1" applyProtection="1">
      <alignment horizontal="left" vertical="center" shrinkToFit="1"/>
    </xf>
    <xf numFmtId="0" fontId="0" fillId="0" borderId="15" xfId="0" applyBorder="1" applyAlignment="1" applyProtection="1">
      <alignment horizontal="left" vertical="center" shrinkToFit="1"/>
    </xf>
    <xf numFmtId="0" fontId="0" fillId="2" borderId="9" xfId="0" applyFill="1" applyBorder="1" applyAlignment="1" applyProtection="1">
      <alignment horizontal="center" vertical="center"/>
      <protection locked="0"/>
    </xf>
    <xf numFmtId="0" fontId="0" fillId="0" borderId="64" xfId="0" applyBorder="1" applyAlignment="1" applyProtection="1">
      <alignment horizontal="left" vertical="center"/>
    </xf>
    <xf numFmtId="0" fontId="0" fillId="0" borderId="22" xfId="0" applyBorder="1" applyAlignment="1" applyProtection="1">
      <alignment horizontal="left" vertical="center"/>
    </xf>
    <xf numFmtId="0" fontId="0" fillId="2" borderId="22" xfId="0" applyFill="1" applyBorder="1" applyAlignment="1" applyProtection="1">
      <alignment horizontal="center" vertical="center"/>
      <protection locked="0"/>
    </xf>
    <xf numFmtId="0" fontId="0" fillId="0" borderId="9"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7" fillId="0" borderId="33" xfId="0" applyFont="1" applyBorder="1" applyAlignment="1" applyProtection="1">
      <alignment vertical="center"/>
    </xf>
    <xf numFmtId="0" fontId="7" fillId="0" borderId="7" xfId="0" applyFont="1" applyBorder="1" applyAlignment="1" applyProtection="1">
      <alignment horizontal="right" vertical="center"/>
    </xf>
    <xf numFmtId="0" fontId="2" fillId="0" borderId="7" xfId="0" applyFont="1" applyBorder="1" applyAlignment="1" applyProtection="1">
      <alignment horizontal="right" vertical="center"/>
    </xf>
    <xf numFmtId="0" fontId="11" fillId="0" borderId="6" xfId="0" applyFont="1" applyBorder="1" applyAlignment="1" applyProtection="1">
      <alignment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2" borderId="1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7"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0" fillId="4" borderId="7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0" borderId="17" xfId="0" applyBorder="1" applyAlignment="1" applyProtection="1">
      <alignment horizontal="left" vertical="center"/>
    </xf>
    <xf numFmtId="0" fontId="0" fillId="0" borderId="17" xfId="0" applyBorder="1" applyAlignment="1" applyProtection="1">
      <alignment horizontal="left" vertical="center" shrinkToFit="1"/>
    </xf>
    <xf numFmtId="0" fontId="0" fillId="0" borderId="18" xfId="0" applyBorder="1" applyAlignment="1" applyProtection="1">
      <alignment horizontal="left" vertical="center" shrinkToFit="1"/>
    </xf>
    <xf numFmtId="0" fontId="0" fillId="2" borderId="2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4" xfId="0" applyBorder="1" applyAlignment="1" applyProtection="1">
      <alignment horizontal="center" vertical="center"/>
    </xf>
    <xf numFmtId="0" fontId="0" fillId="0" borderId="28" xfId="0" applyBorder="1" applyAlignment="1" applyProtection="1">
      <alignment horizontal="left" vertical="center"/>
    </xf>
    <xf numFmtId="0" fontId="0" fillId="0" borderId="28"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horizontal="center" vertical="center"/>
    </xf>
    <xf numFmtId="176" fontId="0" fillId="2" borderId="9" xfId="0" applyNumberFormat="1" applyFill="1" applyBorder="1" applyAlignment="1" applyProtection="1">
      <alignment horizontal="center" vertical="center"/>
      <protection locked="0"/>
    </xf>
    <xf numFmtId="0" fontId="7" fillId="0" borderId="48"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0" fillId="0" borderId="9" xfId="0" applyBorder="1" applyAlignment="1" applyProtection="1">
      <alignment vertical="center"/>
    </xf>
    <xf numFmtId="0" fontId="0" fillId="2" borderId="28" xfId="0" applyFill="1" applyBorder="1" applyAlignment="1" applyProtection="1">
      <alignment horizontal="center" vertical="center"/>
      <protection locked="0"/>
    </xf>
    <xf numFmtId="0" fontId="0" fillId="0" borderId="40" xfId="0" applyBorder="1" applyAlignment="1" applyProtection="1">
      <alignment vertical="center"/>
    </xf>
    <xf numFmtId="0" fontId="0" fillId="0" borderId="39" xfId="0" applyBorder="1" applyAlignment="1" applyProtection="1">
      <alignment horizontal="center" vertical="center"/>
    </xf>
    <xf numFmtId="0" fontId="0" fillId="0" borderId="50" xfId="0" applyBorder="1" applyAlignment="1" applyProtection="1">
      <alignment horizontal="center" vertical="center"/>
    </xf>
    <xf numFmtId="0" fontId="0" fillId="0" borderId="31" xfId="0" applyFill="1" applyBorder="1" applyAlignment="1" applyProtection="1">
      <alignment horizontal="center" vertical="center"/>
    </xf>
    <xf numFmtId="0" fontId="0" fillId="2" borderId="40" xfId="0" applyFill="1" applyBorder="1" applyAlignment="1" applyProtection="1">
      <alignment horizontal="center" vertical="center"/>
      <protection locked="0"/>
    </xf>
    <xf numFmtId="0" fontId="6" fillId="0" borderId="48"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0" fillId="2" borderId="8" xfId="0" applyFill="1" applyBorder="1" applyAlignment="1" applyProtection="1">
      <alignment horizontal="center" vertical="center"/>
      <protection locked="0"/>
    </xf>
    <xf numFmtId="0" fontId="0" fillId="0" borderId="28" xfId="0" applyFont="1" applyBorder="1" applyAlignment="1" applyProtection="1">
      <alignment vertical="center"/>
    </xf>
    <xf numFmtId="0" fontId="12" fillId="0" borderId="28" xfId="0" applyFont="1" applyBorder="1" applyAlignment="1" applyProtection="1">
      <alignment vertical="center"/>
    </xf>
    <xf numFmtId="0" fontId="0" fillId="0" borderId="28" xfId="0" applyFill="1" applyBorder="1" applyAlignment="1" applyProtection="1">
      <alignment horizontal="center" vertical="center"/>
    </xf>
    <xf numFmtId="0" fontId="0" fillId="0" borderId="30" xfId="0" applyBorder="1" applyAlignment="1" applyProtection="1">
      <alignment horizontal="center" vertical="center"/>
    </xf>
    <xf numFmtId="0" fontId="0" fillId="0" borderId="1" xfId="0"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0" borderId="50" xfId="0" applyBorder="1" applyAlignment="1" applyProtection="1">
      <alignment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8"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37" xfId="0" applyFont="1" applyBorder="1" applyAlignment="1" applyProtection="1">
      <alignment horizontal="center" vertical="center"/>
    </xf>
    <xf numFmtId="176" fontId="0" fillId="2" borderId="4" xfId="0" applyNumberFormat="1" applyFill="1" applyBorder="1" applyAlignment="1" applyProtection="1">
      <alignment horizontal="center" vertical="center"/>
      <protection locked="0"/>
    </xf>
    <xf numFmtId="0" fontId="0" fillId="0" borderId="49" xfId="0" applyBorder="1" applyAlignment="1" applyProtection="1">
      <alignment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xf>
    <xf numFmtId="0" fontId="0" fillId="0" borderId="52" xfId="0" applyBorder="1" applyAlignment="1" applyProtection="1">
      <alignment horizontal="center" vertical="center"/>
    </xf>
    <xf numFmtId="176" fontId="0" fillId="2" borderId="40" xfId="0" applyNumberFormat="1" applyFill="1" applyBorder="1" applyAlignment="1" applyProtection="1">
      <alignment horizontal="center" vertical="center"/>
      <protection locked="0"/>
    </xf>
    <xf numFmtId="176" fontId="0" fillId="2" borderId="31" xfId="0" applyNumberFormat="1"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176" fontId="0" fillId="2" borderId="54" xfId="0" applyNumberFormat="1" applyFill="1" applyBorder="1" applyAlignment="1" applyProtection="1">
      <alignment horizontal="center" vertical="center"/>
      <protection locked="0"/>
    </xf>
    <xf numFmtId="0" fontId="0" fillId="0" borderId="54" xfId="0" applyBorder="1" applyAlignment="1" applyProtection="1">
      <alignment vertical="center"/>
    </xf>
    <xf numFmtId="0" fontId="0" fillId="2" borderId="54"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55" xfId="0" applyBorder="1" applyAlignment="1" applyProtection="1">
      <alignment horizontal="center" vertical="center"/>
    </xf>
    <xf numFmtId="0" fontId="7" fillId="0" borderId="54" xfId="0" applyFont="1" applyBorder="1" applyAlignment="1" applyProtection="1">
      <alignment horizontal="right" vertical="center" wrapText="1"/>
    </xf>
    <xf numFmtId="0" fontId="2" fillId="0" borderId="54" xfId="0" applyFont="1" applyBorder="1" applyAlignment="1" applyProtection="1">
      <alignment horizontal="right" vertical="center" wrapText="1"/>
    </xf>
    <xf numFmtId="0" fontId="2" fillId="0" borderId="56" xfId="0" applyFont="1" applyBorder="1" applyAlignment="1" applyProtection="1">
      <alignment horizontal="right" vertical="center" wrapText="1"/>
    </xf>
    <xf numFmtId="176" fontId="0" fillId="2" borderId="0"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4" xfId="0" applyBorder="1" applyAlignment="1" applyProtection="1">
      <alignment vertical="center"/>
    </xf>
    <xf numFmtId="0" fontId="0" fillId="0" borderId="4" xfId="0" applyBorder="1" applyAlignment="1" applyProtection="1">
      <alignment horizontal="left" vertical="center"/>
    </xf>
    <xf numFmtId="0" fontId="0" fillId="0" borderId="40" xfId="0" applyBorder="1" applyAlignment="1" applyProtection="1">
      <alignment horizontal="distributed" vertical="center"/>
    </xf>
    <xf numFmtId="0" fontId="0" fillId="0" borderId="50" xfId="0" applyBorder="1" applyAlignment="1" applyProtection="1">
      <alignment horizontal="distributed" vertical="center"/>
    </xf>
    <xf numFmtId="0" fontId="7" fillId="0" borderId="39"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0" fillId="0" borderId="40" xfId="0" applyBorder="1" applyAlignment="1" applyProtection="1">
      <alignment horizontal="center" vertical="center"/>
    </xf>
    <xf numFmtId="0" fontId="0" fillId="2" borderId="40" xfId="0" applyNumberFormat="1" applyFill="1" applyBorder="1" applyAlignment="1" applyProtection="1">
      <alignment horizontal="center" vertical="center"/>
      <protection locked="0"/>
    </xf>
    <xf numFmtId="0" fontId="0" fillId="0" borderId="40" xfId="0" applyBorder="1" applyAlignment="1" applyProtection="1">
      <alignment horizontal="left" vertical="center"/>
    </xf>
    <xf numFmtId="0" fontId="0" fillId="0" borderId="57" xfId="0" applyBorder="1" applyAlignment="1" applyProtection="1">
      <alignment horizontal="center" vertical="center"/>
    </xf>
    <xf numFmtId="0" fontId="0" fillId="0" borderId="54" xfId="0" applyBorder="1" applyAlignment="1" applyProtection="1">
      <alignment horizontal="left" vertical="center"/>
    </xf>
    <xf numFmtId="0" fontId="0" fillId="2" borderId="0" xfId="0" applyFill="1" applyBorder="1" applyAlignment="1" applyProtection="1">
      <alignment horizontal="center" vertical="center"/>
      <protection locked="0"/>
    </xf>
    <xf numFmtId="0" fontId="0" fillId="0" borderId="31" xfId="0" applyBorder="1" applyAlignment="1" applyProtection="1">
      <alignment vertical="center"/>
    </xf>
    <xf numFmtId="0" fontId="6" fillId="0" borderId="4" xfId="0" applyFont="1" applyFill="1" applyBorder="1" applyAlignment="1" applyProtection="1">
      <alignment horizontal="center" vertical="center"/>
    </xf>
    <xf numFmtId="0" fontId="0" fillId="2" borderId="28" xfId="0" applyFill="1" applyBorder="1" applyAlignment="1" applyProtection="1">
      <alignment horizontal="left" vertical="center" indent="1" shrinkToFit="1"/>
      <protection locked="0"/>
    </xf>
    <xf numFmtId="0" fontId="0" fillId="2" borderId="29" xfId="0" applyFill="1" applyBorder="1" applyAlignment="1" applyProtection="1">
      <alignment horizontal="left" vertical="center" indent="1" shrinkToFit="1"/>
      <protection locked="0"/>
    </xf>
    <xf numFmtId="0" fontId="0" fillId="0" borderId="46" xfId="0" applyBorder="1" applyAlignment="1" applyProtection="1">
      <alignment horizontal="center" vertical="center" wrapText="1"/>
    </xf>
    <xf numFmtId="0" fontId="0" fillId="0" borderId="47" xfId="0" applyBorder="1" applyAlignment="1" applyProtection="1">
      <alignment horizontal="center" vertical="center"/>
    </xf>
    <xf numFmtId="0" fontId="0" fillId="2" borderId="47" xfId="0" applyFill="1" applyBorder="1" applyAlignment="1" applyProtection="1">
      <alignment horizontal="left" vertical="center" indent="1" shrinkToFit="1"/>
      <protection locked="0"/>
    </xf>
    <xf numFmtId="0" fontId="0" fillId="2" borderId="38" xfId="0" applyFill="1" applyBorder="1" applyAlignment="1" applyProtection="1">
      <alignment horizontal="left" vertical="center" indent="1" shrinkToFit="1"/>
      <protection locked="0"/>
    </xf>
    <xf numFmtId="0" fontId="7" fillId="0" borderId="3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1" xfId="0" applyFont="1" applyBorder="1" applyAlignment="1" applyProtection="1">
      <alignment horizontal="right" vertical="center"/>
    </xf>
    <xf numFmtId="0" fontId="7" fillId="0" borderId="4" xfId="0" applyFont="1" applyBorder="1" applyAlignment="1" applyProtection="1">
      <alignment horizontal="right" vertical="center"/>
    </xf>
    <xf numFmtId="0" fontId="0" fillId="0" borderId="67" xfId="0"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3" borderId="67"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0" fillId="0" borderId="32" xfId="0" applyBorder="1" applyAlignment="1" applyProtection="1">
      <alignment vertical="center"/>
    </xf>
    <xf numFmtId="0" fontId="0" fillId="2" borderId="27" xfId="0" applyFill="1" applyBorder="1" applyAlignment="1" applyProtection="1">
      <alignment horizontal="left" vertical="center" indent="1"/>
      <protection locked="0"/>
    </xf>
    <xf numFmtId="0" fontId="0" fillId="2" borderId="28" xfId="0" applyFill="1" applyBorder="1" applyAlignment="1" applyProtection="1">
      <alignment horizontal="left" vertical="center" indent="1"/>
      <protection locked="0"/>
    </xf>
    <xf numFmtId="0" fontId="0" fillId="2" borderId="29" xfId="0" applyFill="1" applyBorder="1" applyAlignment="1" applyProtection="1">
      <alignment horizontal="left" vertical="center" indent="1"/>
      <protection locked="0"/>
    </xf>
    <xf numFmtId="0" fontId="5" fillId="0" borderId="0" xfId="0" applyFont="1" applyBorder="1" applyAlignment="1" applyProtection="1">
      <alignment vertical="center"/>
    </xf>
    <xf numFmtId="0" fontId="5" fillId="0" borderId="4" xfId="0" applyFont="1" applyBorder="1" applyAlignment="1" applyProtection="1">
      <alignment vertical="center"/>
    </xf>
    <xf numFmtId="0" fontId="5" fillId="2" borderId="4" xfId="0" applyFon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2" borderId="42" xfId="0" applyFill="1" applyBorder="1" applyAlignment="1" applyProtection="1">
      <alignment horizontal="left" vertical="center" indent="1"/>
      <protection locked="0"/>
    </xf>
    <xf numFmtId="0" fontId="0" fillId="2" borderId="43" xfId="0" applyFill="1" applyBorder="1" applyAlignment="1" applyProtection="1">
      <alignment horizontal="left" vertical="center" indent="1"/>
      <protection locked="0"/>
    </xf>
    <xf numFmtId="0" fontId="0" fillId="2" borderId="45" xfId="0" applyFill="1" applyBorder="1" applyAlignment="1" applyProtection="1">
      <alignment horizontal="left" vertical="center" indent="1"/>
      <protection locked="0"/>
    </xf>
    <xf numFmtId="0" fontId="0" fillId="0" borderId="41" xfId="0" applyFill="1" applyBorder="1" applyAlignment="1" applyProtection="1">
      <alignment horizontal="center" vertical="center"/>
    </xf>
    <xf numFmtId="0" fontId="6" fillId="0" borderId="31" xfId="0" applyFont="1" applyBorder="1" applyAlignment="1" applyProtection="1">
      <alignment vertical="center"/>
    </xf>
    <xf numFmtId="0" fontId="6" fillId="0" borderId="32" xfId="0" applyFont="1" applyBorder="1" applyAlignment="1" applyProtection="1">
      <alignment vertical="center"/>
    </xf>
    <xf numFmtId="0" fontId="0" fillId="2" borderId="58" xfId="0" applyFill="1" applyBorder="1" applyAlignment="1" applyProtection="1">
      <alignment horizontal="left" vertical="center" indent="1"/>
      <protection locked="0"/>
    </xf>
    <xf numFmtId="0" fontId="0" fillId="2" borderId="59" xfId="0" applyFill="1" applyBorder="1" applyAlignment="1" applyProtection="1">
      <alignment horizontal="left" vertical="center" indent="1"/>
      <protection locked="0"/>
    </xf>
    <xf numFmtId="0" fontId="0" fillId="2" borderId="60" xfId="0" applyFill="1" applyBorder="1" applyAlignment="1" applyProtection="1">
      <alignment horizontal="left" vertical="center" indent="1"/>
      <protection locked="0"/>
    </xf>
    <xf numFmtId="0" fontId="7"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xf>
    <xf numFmtId="0" fontId="7" fillId="3" borderId="36"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protection locked="0"/>
    </xf>
    <xf numFmtId="0" fontId="11" fillId="0" borderId="0" xfId="0" applyFont="1" applyAlignment="1" applyProtection="1"/>
    <xf numFmtId="0" fontId="13" fillId="0" borderId="0" xfId="0" applyFont="1" applyBorder="1" applyAlignment="1" applyProtection="1">
      <alignment vertical="center"/>
    </xf>
    <xf numFmtId="49" fontId="0" fillId="2" borderId="54" xfId="0" applyNumberFormat="1" applyFill="1" applyBorder="1" applyAlignment="1" applyProtection="1">
      <alignment horizontal="center" vertical="center"/>
      <protection locked="0"/>
    </xf>
    <xf numFmtId="0" fontId="0" fillId="2" borderId="54" xfId="0" applyFill="1" applyBorder="1" applyAlignment="1" applyProtection="1">
      <alignment vertical="center" shrinkToFit="1"/>
      <protection locked="0"/>
    </xf>
    <xf numFmtId="0" fontId="14" fillId="0" borderId="0" xfId="0" applyFont="1" applyAlignment="1" applyProtection="1">
      <alignment horizontal="center" vertical="center"/>
    </xf>
    <xf numFmtId="0" fontId="0" fillId="0" borderId="14" xfId="0" applyBorder="1" applyAlignment="1" applyProtection="1">
      <alignment vertical="center"/>
    </xf>
    <xf numFmtId="0" fontId="27" fillId="0" borderId="0" xfId="0" applyFont="1" applyAlignment="1" applyProtection="1">
      <alignment vertical="center"/>
    </xf>
    <xf numFmtId="0" fontId="0" fillId="2" borderId="14" xfId="0" applyFill="1" applyBorder="1" applyAlignment="1" applyProtection="1">
      <alignment horizontal="center" vertical="center"/>
    </xf>
    <xf numFmtId="0" fontId="0" fillId="2" borderId="54" xfId="0" applyFill="1" applyBorder="1" applyAlignment="1" applyProtection="1">
      <alignment horizontal="left" vertical="center"/>
    </xf>
    <xf numFmtId="49" fontId="0" fillId="2" borderId="54" xfId="0" applyNumberFormat="1" applyFill="1" applyBorder="1" applyAlignment="1" applyProtection="1">
      <alignment horizontal="center" vertical="center"/>
    </xf>
    <xf numFmtId="0" fontId="0" fillId="2" borderId="54" xfId="0" applyFill="1" applyBorder="1" applyAlignment="1" applyProtection="1">
      <alignment vertical="center"/>
    </xf>
    <xf numFmtId="0" fontId="0" fillId="2" borderId="42" xfId="0" applyFill="1" applyBorder="1" applyAlignment="1" applyProtection="1">
      <alignment horizontal="left" vertical="center" indent="1"/>
    </xf>
    <xf numFmtId="0" fontId="0" fillId="2" borderId="43" xfId="0" applyFill="1" applyBorder="1" applyAlignment="1" applyProtection="1">
      <alignment horizontal="left" vertical="center" indent="1"/>
    </xf>
    <xf numFmtId="0" fontId="0" fillId="2" borderId="45" xfId="0" applyFill="1" applyBorder="1" applyAlignment="1" applyProtection="1">
      <alignment horizontal="left" vertical="center" indent="1"/>
    </xf>
    <xf numFmtId="0" fontId="0" fillId="2" borderId="58" xfId="0" applyFill="1" applyBorder="1" applyAlignment="1" applyProtection="1">
      <alignment horizontal="left" vertical="center" indent="1"/>
    </xf>
    <xf numFmtId="0" fontId="0" fillId="2" borderId="59" xfId="0" applyFill="1" applyBorder="1" applyAlignment="1" applyProtection="1">
      <alignment horizontal="left" vertical="center" indent="1"/>
    </xf>
    <xf numFmtId="0" fontId="0" fillId="2" borderId="60" xfId="0" applyFill="1" applyBorder="1" applyAlignment="1" applyProtection="1">
      <alignment horizontal="left" vertical="center" indent="1"/>
    </xf>
    <xf numFmtId="0" fontId="7" fillId="3" borderId="36"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7" xfId="0" applyFill="1" applyBorder="1" applyAlignment="1" applyProtection="1">
      <alignment horizontal="left" vertical="center" indent="1"/>
    </xf>
    <xf numFmtId="0" fontId="0" fillId="2" borderId="28" xfId="0" applyFill="1" applyBorder="1" applyAlignment="1" applyProtection="1">
      <alignment horizontal="left" vertical="center" indent="1"/>
    </xf>
    <xf numFmtId="0" fontId="0" fillId="2" borderId="29" xfId="0" applyFill="1" applyBorder="1" applyAlignment="1" applyProtection="1">
      <alignment horizontal="left" vertical="center" indent="1"/>
    </xf>
    <xf numFmtId="0" fontId="5" fillId="2" borderId="4" xfId="0" applyFont="1" applyFill="1" applyBorder="1" applyAlignment="1" applyProtection="1">
      <alignment horizontal="center" vertical="center"/>
    </xf>
    <xf numFmtId="49" fontId="0" fillId="2" borderId="28" xfId="0" applyNumberFormat="1" applyFill="1" applyBorder="1" applyAlignment="1" applyProtection="1">
      <alignment horizontal="center" vertical="center"/>
    </xf>
    <xf numFmtId="0" fontId="0" fillId="2" borderId="47" xfId="0" applyFill="1" applyBorder="1" applyAlignment="1" applyProtection="1">
      <alignment horizontal="left" vertical="center"/>
    </xf>
    <xf numFmtId="0" fontId="0" fillId="2" borderId="38" xfId="0" applyFill="1" applyBorder="1" applyAlignment="1" applyProtection="1">
      <alignment horizontal="left" vertical="center"/>
    </xf>
    <xf numFmtId="0" fontId="0" fillId="3" borderId="67" xfId="0"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2" borderId="40" xfId="0" applyFill="1" applyBorder="1" applyAlignment="1" applyProtection="1">
      <alignment horizontal="center" vertical="center"/>
    </xf>
    <xf numFmtId="176" fontId="0" fillId="2" borderId="54" xfId="0" applyNumberFormat="1" applyFill="1" applyBorder="1" applyAlignment="1" applyProtection="1">
      <alignment horizontal="center" vertical="center"/>
    </xf>
    <xf numFmtId="0" fontId="0" fillId="2" borderId="40" xfId="0" applyNumberFormat="1" applyFill="1" applyBorder="1" applyAlignment="1" applyProtection="1">
      <alignment horizontal="center" vertical="center"/>
    </xf>
    <xf numFmtId="0" fontId="0" fillId="2" borderId="5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31" xfId="0" applyFill="1" applyBorder="1" applyAlignment="1" applyProtection="1">
      <alignment horizontal="center" vertical="center"/>
    </xf>
    <xf numFmtId="176" fontId="0" fillId="2" borderId="0" xfId="0" applyNumberFormat="1" applyFill="1" applyBorder="1" applyAlignment="1" applyProtection="1">
      <alignment horizontal="center" vertical="center"/>
    </xf>
    <xf numFmtId="176" fontId="0" fillId="2" borderId="4" xfId="0" applyNumberFormat="1" applyFill="1" applyBorder="1" applyAlignment="1" applyProtection="1">
      <alignment horizontal="center" vertical="center"/>
    </xf>
    <xf numFmtId="176" fontId="0" fillId="2" borderId="40" xfId="0" applyNumberFormat="1" applyFill="1" applyBorder="1" applyAlignment="1" applyProtection="1">
      <alignment horizontal="center" vertical="center"/>
    </xf>
    <xf numFmtId="176" fontId="0" fillId="2" borderId="31" xfId="0" applyNumberFormat="1"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176" fontId="0" fillId="2" borderId="9" xfId="0" applyNumberFormat="1" applyFill="1" applyBorder="1" applyAlignment="1" applyProtection="1">
      <alignment horizontal="center" vertical="center"/>
    </xf>
    <xf numFmtId="0" fontId="0" fillId="0" borderId="5" xfId="0" applyBorder="1" applyAlignment="1" applyProtection="1">
      <alignment vertical="center"/>
    </xf>
    <xf numFmtId="0" fontId="0" fillId="2" borderId="1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4" borderId="71" xfId="0" applyFill="1" applyBorder="1" applyAlignment="1" applyProtection="1">
      <alignment horizontal="center" vertical="center"/>
    </xf>
    <xf numFmtId="0" fontId="0" fillId="4" borderId="22" xfId="0" applyFill="1" applyBorder="1" applyAlignment="1" applyProtection="1">
      <alignment horizontal="center" vertical="center"/>
    </xf>
    <xf numFmtId="0" fontId="0" fillId="2" borderId="73"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4" borderId="70" xfId="0" applyFill="1" applyBorder="1" applyAlignment="1" applyProtection="1">
      <alignment horizontal="center" vertical="center"/>
    </xf>
    <xf numFmtId="0" fontId="0" fillId="4" borderId="23"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4" borderId="20" xfId="0" applyFill="1" applyBorder="1" applyAlignment="1" applyProtection="1">
      <alignment horizontal="center" vertical="center"/>
    </xf>
    <xf numFmtId="0" fontId="0" fillId="4" borderId="17"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23" xfId="0" applyFill="1" applyBorder="1" applyAlignment="1" applyProtection="1">
      <alignment horizontal="center" vertical="center"/>
    </xf>
    <xf numFmtId="0" fontId="18" fillId="0" borderId="57" xfId="0" applyFont="1" applyBorder="1" applyAlignment="1">
      <alignment horizontal="left" vertical="center" indent="1"/>
    </xf>
    <xf numFmtId="0" fontId="18" fillId="0" borderId="54" xfId="0" applyFont="1" applyBorder="1" applyAlignment="1">
      <alignment horizontal="left" vertical="center" indent="1"/>
    </xf>
    <xf numFmtId="0" fontId="18" fillId="0" borderId="55" xfId="0" applyFont="1" applyBorder="1" applyAlignment="1">
      <alignment horizontal="left" vertical="center" indent="1"/>
    </xf>
    <xf numFmtId="0" fontId="15" fillId="0" borderId="57" xfId="0" applyFont="1" applyBorder="1" applyAlignment="1">
      <alignment horizontal="left" vertical="center" wrapText="1" indent="1"/>
    </xf>
    <xf numFmtId="0" fontId="0" fillId="0" borderId="54" xfId="0" applyBorder="1" applyAlignment="1">
      <alignment horizontal="left" vertical="center" indent="1"/>
    </xf>
    <xf numFmtId="0" fontId="0" fillId="0" borderId="55" xfId="0" applyBorder="1" applyAlignment="1">
      <alignment horizontal="left" vertical="center" indent="1"/>
    </xf>
    <xf numFmtId="0" fontId="15" fillId="0" borderId="8" xfId="0" applyFont="1" applyBorder="1" applyAlignment="1">
      <alignment vertical="center" wrapText="1"/>
    </xf>
    <xf numFmtId="0" fontId="15" fillId="0" borderId="10" xfId="0" applyFont="1" applyBorder="1" applyAlignment="1">
      <alignment vertical="center" wrapText="1"/>
    </xf>
    <xf numFmtId="0" fontId="15" fillId="0" borderId="13" xfId="0" applyFont="1" applyBorder="1" applyAlignment="1">
      <alignment vertical="center" wrapText="1"/>
    </xf>
    <xf numFmtId="0" fontId="15" fillId="0" borderId="15" xfId="0" applyFont="1" applyBorder="1" applyAlignment="1">
      <alignment vertical="center" wrapText="1"/>
    </xf>
    <xf numFmtId="0" fontId="19" fillId="0" borderId="0" xfId="0" applyFont="1" applyAlignment="1">
      <alignment horizontal="center" vertical="center"/>
    </xf>
    <xf numFmtId="0" fontId="15" fillId="0" borderId="68" xfId="0" applyFont="1" applyBorder="1">
      <alignment vertical="center"/>
    </xf>
    <xf numFmtId="0" fontId="15" fillId="0" borderId="68" xfId="0" applyFont="1" applyBorder="1" applyAlignment="1">
      <alignment vertical="center" wrapText="1"/>
    </xf>
    <xf numFmtId="0" fontId="15" fillId="0" borderId="57" xfId="0" applyFont="1" applyBorder="1" applyAlignment="1">
      <alignment horizontal="left" vertical="center" wrapText="1"/>
    </xf>
    <xf numFmtId="0" fontId="15" fillId="0" borderId="55" xfId="0" applyFont="1" applyBorder="1" applyAlignment="1">
      <alignment horizontal="left" vertical="center" wrapText="1"/>
    </xf>
    <xf numFmtId="0" fontId="23" fillId="0" borderId="0" xfId="1" applyFont="1" applyFill="1" applyAlignment="1">
      <alignment vertical="center" wrapText="1"/>
    </xf>
    <xf numFmtId="0" fontId="15" fillId="0" borderId="69" xfId="0" applyFont="1" applyBorder="1" applyAlignment="1">
      <alignment horizontal="center" vertical="center" wrapText="1"/>
    </xf>
    <xf numFmtId="0" fontId="15" fillId="0" borderId="72" xfId="0" applyFont="1" applyBorder="1" applyAlignment="1">
      <alignment horizontal="center" vertical="center" wrapText="1"/>
    </xf>
    <xf numFmtId="0" fontId="18" fillId="0" borderId="57" xfId="0" applyFont="1" applyBorder="1" applyAlignment="1">
      <alignment horizontal="left" vertical="center" wrapText="1" indent="1"/>
    </xf>
    <xf numFmtId="0" fontId="18" fillId="0" borderId="54" xfId="0" applyFont="1" applyBorder="1" applyAlignment="1">
      <alignment horizontal="left" vertical="center" wrapText="1" indent="1"/>
    </xf>
    <xf numFmtId="0" fontId="18" fillId="0" borderId="55" xfId="0" applyFont="1" applyBorder="1" applyAlignment="1">
      <alignment horizontal="left" vertical="center" wrapText="1" indent="1"/>
    </xf>
  </cellXfs>
  <cellStyles count="2">
    <cellStyle name="ハイパーリンク" xfId="1" builtinId="8"/>
    <cellStyle name="標準" xfId="0" builtinId="0"/>
  </cellStyles>
  <dxfs count="14">
    <dxf>
      <fill>
        <patternFill>
          <fgColor rgb="FFFF0000"/>
          <bgColor rgb="FFFF0000"/>
        </patternFill>
      </fill>
    </dxf>
    <dxf>
      <numFmt numFmtId="179" formatCode="0.00_ "/>
    </dxf>
    <dxf>
      <numFmt numFmtId="180" formatCode="0.00_);[Red]\(0.00\)"/>
    </dxf>
    <dxf>
      <border>
        <bottom style="thin">
          <color auto="1"/>
        </bottom>
        <vertical/>
        <horizontal/>
      </border>
    </dxf>
    <dxf>
      <border>
        <bottom style="thin">
          <color auto="1"/>
        </bottom>
        <vertical/>
        <horizontal/>
      </border>
    </dxf>
    <dxf>
      <border>
        <bottom style="thin">
          <color auto="1"/>
        </bottom>
        <vertical/>
        <horizontal/>
      </border>
    </dxf>
    <dxf>
      <fill>
        <patternFill>
          <bgColor rgb="FFFF0000"/>
        </patternFill>
      </fill>
    </dxf>
    <dxf>
      <fill>
        <patternFill>
          <bgColor rgb="FFFF0000"/>
        </patternFill>
      </fill>
    </dxf>
    <dxf>
      <fill>
        <patternFill>
          <fgColor rgb="FFFF0000"/>
          <bgColor rgb="FFFF0000"/>
        </patternFill>
      </fill>
    </dxf>
    <dxf>
      <numFmt numFmtId="179" formatCode="0.00_ "/>
    </dxf>
    <dxf>
      <numFmt numFmtId="180" formatCode="0.00_);[Red]\(0.00\)"/>
    </dxf>
    <dxf>
      <border>
        <bottom style="thin">
          <color auto="1"/>
        </bottom>
        <vertical/>
        <horizontal/>
      </border>
    </dxf>
    <dxf>
      <border>
        <bottom style="thin">
          <color auto="1"/>
        </bottom>
        <vertical/>
        <horizontal/>
      </border>
    </dxf>
    <dxf>
      <border>
        <bottom style="thin">
          <color auto="1"/>
        </bottom>
        <vertical/>
        <horizontal/>
      </border>
    </dxf>
  </dxfs>
  <tableStyles count="0" defaultTableStyle="TableStyleMedium2" defaultPivotStyle="PivotStyleLight16"/>
  <colors>
    <mruColors>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checked="Checked" lockText="1"/>
</file>

<file path=xl/ctrlProps/ctrlProp104.xml><?xml version="1.0" encoding="utf-8"?>
<formControlPr xmlns="http://schemas.microsoft.com/office/spreadsheetml/2009/9/main" objectType="CheckBox" fmlaLink="$AO$33" lockText="1"/>
</file>

<file path=xl/ctrlProps/ctrlProp105.xml><?xml version="1.0" encoding="utf-8"?>
<formControlPr xmlns="http://schemas.microsoft.com/office/spreadsheetml/2009/9/main" objectType="CheckBox" fmlaLink="$AM$33"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checked="Checked"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checked="Checked"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O$33" lockText="1"/>
</file>

<file path=xl/ctrlProps/ctrlProp33.xml><?xml version="1.0" encoding="utf-8"?>
<formControlPr xmlns="http://schemas.microsoft.com/office/spreadsheetml/2009/9/main" objectType="CheckBox" fmlaLink="$AM$33"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checked="Checked"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checked="Checked"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checked="Checked" lockText="1"/>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checked="Checked"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checked="Checked" lockText="1"/>
</file>

<file path=xl/ctrlProps/ctrlProp94.xml><?xml version="1.0" encoding="utf-8"?>
<formControlPr xmlns="http://schemas.microsoft.com/office/spreadsheetml/2009/9/main" objectType="CheckBox" checked="Checked" lockText="1"/>
</file>

<file path=xl/ctrlProps/ctrlProp95.xml><?xml version="1.0" encoding="utf-8"?>
<formControlPr xmlns="http://schemas.microsoft.com/office/spreadsheetml/2009/9/main" objectType="CheckBox" checked="Checked" lockText="1"/>
</file>

<file path=xl/ctrlProps/ctrlProp96.xml><?xml version="1.0" encoding="utf-8"?>
<formControlPr xmlns="http://schemas.microsoft.com/office/spreadsheetml/2009/9/main" objectType="CheckBox" checked="Checked"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19</xdr:row>
          <xdr:rowOff>76200</xdr:rowOff>
        </xdr:from>
        <xdr:to>
          <xdr:col>11</xdr:col>
          <xdr:colOff>19050</xdr:colOff>
          <xdr:row>20</xdr:row>
          <xdr:rowOff>161925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46</xdr:row>
          <xdr:rowOff>200025</xdr:rowOff>
        </xdr:from>
        <xdr:to>
          <xdr:col>33</xdr:col>
          <xdr:colOff>9525</xdr:colOff>
          <xdr:row>48</xdr:row>
          <xdr:rowOff>76200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46</xdr:row>
          <xdr:rowOff>200025</xdr:rowOff>
        </xdr:from>
        <xdr:to>
          <xdr:col>30</xdr:col>
          <xdr:colOff>28575</xdr:colOff>
          <xdr:row>48</xdr:row>
          <xdr:rowOff>76200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180975</xdr:rowOff>
        </xdr:from>
        <xdr:to>
          <xdr:col>10</xdr:col>
          <xdr:colOff>19050</xdr:colOff>
          <xdr:row>48</xdr:row>
          <xdr:rowOff>57150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180975</xdr:rowOff>
        </xdr:from>
        <xdr:to>
          <xdr:col>12</xdr:col>
          <xdr:colOff>19050</xdr:colOff>
          <xdr:row>48</xdr:row>
          <xdr:rowOff>57150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180975</xdr:rowOff>
        </xdr:from>
        <xdr:to>
          <xdr:col>15</xdr:col>
          <xdr:colOff>28575</xdr:colOff>
          <xdr:row>48</xdr:row>
          <xdr:rowOff>57150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46</xdr:row>
          <xdr:rowOff>180975</xdr:rowOff>
        </xdr:from>
        <xdr:to>
          <xdr:col>18</xdr:col>
          <xdr:colOff>9525</xdr:colOff>
          <xdr:row>48</xdr:row>
          <xdr:rowOff>57150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43</xdr:row>
          <xdr:rowOff>142875</xdr:rowOff>
        </xdr:from>
        <xdr:to>
          <xdr:col>30</xdr:col>
          <xdr:colOff>28575</xdr:colOff>
          <xdr:row>45</xdr:row>
          <xdr:rowOff>57150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44</xdr:row>
          <xdr:rowOff>180975</xdr:rowOff>
        </xdr:from>
        <xdr:to>
          <xdr:col>30</xdr:col>
          <xdr:colOff>28575</xdr:colOff>
          <xdr:row>46</xdr:row>
          <xdr:rowOff>57150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45</xdr:row>
          <xdr:rowOff>171450</xdr:rowOff>
        </xdr:from>
        <xdr:to>
          <xdr:col>30</xdr:col>
          <xdr:colOff>28575</xdr:colOff>
          <xdr:row>47</xdr:row>
          <xdr:rowOff>47625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43</xdr:row>
          <xdr:rowOff>133350</xdr:rowOff>
        </xdr:from>
        <xdr:to>
          <xdr:col>33</xdr:col>
          <xdr:colOff>9525</xdr:colOff>
          <xdr:row>45</xdr:row>
          <xdr:rowOff>57150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44</xdr:row>
          <xdr:rowOff>180975</xdr:rowOff>
        </xdr:from>
        <xdr:to>
          <xdr:col>33</xdr:col>
          <xdr:colOff>9525</xdr:colOff>
          <xdr:row>46</xdr:row>
          <xdr:rowOff>57150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180975</xdr:rowOff>
        </xdr:from>
        <xdr:to>
          <xdr:col>33</xdr:col>
          <xdr:colOff>9525</xdr:colOff>
          <xdr:row>47</xdr:row>
          <xdr:rowOff>57150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76200</xdr:rowOff>
        </xdr:from>
        <xdr:to>
          <xdr:col>9</xdr:col>
          <xdr:colOff>19050</xdr:colOff>
          <xdr:row>20</xdr:row>
          <xdr:rowOff>161925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219075</xdr:rowOff>
        </xdr:from>
        <xdr:to>
          <xdr:col>34</xdr:col>
          <xdr:colOff>9525</xdr:colOff>
          <xdr:row>41</xdr:row>
          <xdr:rowOff>57150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219075</xdr:rowOff>
        </xdr:from>
        <xdr:to>
          <xdr:col>31</xdr:col>
          <xdr:colOff>323850</xdr:colOff>
          <xdr:row>41</xdr:row>
          <xdr:rowOff>57150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219075</xdr:rowOff>
        </xdr:from>
        <xdr:to>
          <xdr:col>18</xdr:col>
          <xdr:colOff>19050</xdr:colOff>
          <xdr:row>41</xdr:row>
          <xdr:rowOff>57150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219075</xdr:rowOff>
        </xdr:from>
        <xdr:to>
          <xdr:col>14</xdr:col>
          <xdr:colOff>9525</xdr:colOff>
          <xdr:row>41</xdr:row>
          <xdr:rowOff>57150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228600</xdr:rowOff>
        </xdr:from>
        <xdr:to>
          <xdr:col>13</xdr:col>
          <xdr:colOff>19050</xdr:colOff>
          <xdr:row>38</xdr:row>
          <xdr:rowOff>9525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228600</xdr:rowOff>
        </xdr:from>
        <xdr:to>
          <xdr:col>9</xdr:col>
          <xdr:colOff>19050</xdr:colOff>
          <xdr:row>38</xdr:row>
          <xdr:rowOff>9525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238125</xdr:rowOff>
        </xdr:from>
        <xdr:to>
          <xdr:col>9</xdr:col>
          <xdr:colOff>66675</xdr:colOff>
          <xdr:row>27</xdr:row>
          <xdr:rowOff>28575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228600</xdr:rowOff>
        </xdr:from>
        <xdr:to>
          <xdr:col>10</xdr:col>
          <xdr:colOff>123825</xdr:colOff>
          <xdr:row>27</xdr:row>
          <xdr:rowOff>28575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238125</xdr:rowOff>
        </xdr:from>
        <xdr:to>
          <xdr:col>11</xdr:col>
          <xdr:colOff>152400</xdr:colOff>
          <xdr:row>27</xdr:row>
          <xdr:rowOff>28575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228600</xdr:rowOff>
        </xdr:from>
        <xdr:to>
          <xdr:col>12</xdr:col>
          <xdr:colOff>171450</xdr:colOff>
          <xdr:row>27</xdr:row>
          <xdr:rowOff>19050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228600</xdr:rowOff>
        </xdr:from>
        <xdr:to>
          <xdr:col>13</xdr:col>
          <xdr:colOff>190500</xdr:colOff>
          <xdr:row>27</xdr:row>
          <xdr:rowOff>28575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25</xdr:row>
          <xdr:rowOff>228600</xdr:rowOff>
        </xdr:from>
        <xdr:to>
          <xdr:col>14</xdr:col>
          <xdr:colOff>228600</xdr:colOff>
          <xdr:row>27</xdr:row>
          <xdr:rowOff>28575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228600</xdr:rowOff>
        </xdr:from>
        <xdr:to>
          <xdr:col>15</xdr:col>
          <xdr:colOff>247650</xdr:colOff>
          <xdr:row>27</xdr:row>
          <xdr:rowOff>19050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228600</xdr:rowOff>
        </xdr:from>
        <xdr:to>
          <xdr:col>17</xdr:col>
          <xdr:colOff>19050</xdr:colOff>
          <xdr:row>27</xdr:row>
          <xdr:rowOff>28575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19050</xdr:colOff>
          <xdr:row>35</xdr:row>
          <xdr:rowOff>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0</xdr:rowOff>
        </xdr:from>
        <xdr:to>
          <xdr:col>12</xdr:col>
          <xdr:colOff>66675</xdr:colOff>
          <xdr:row>35</xdr:row>
          <xdr:rowOff>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0</xdr:rowOff>
        </xdr:from>
        <xdr:to>
          <xdr:col>14</xdr:col>
          <xdr:colOff>152400</xdr:colOff>
          <xdr:row>35</xdr:row>
          <xdr:rowOff>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323850</xdr:rowOff>
        </xdr:from>
        <xdr:to>
          <xdr:col>16</xdr:col>
          <xdr:colOff>19050</xdr:colOff>
          <xdr:row>33</xdr:row>
          <xdr:rowOff>9525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323850</xdr:rowOff>
        </xdr:from>
        <xdr:to>
          <xdr:col>13</xdr:col>
          <xdr:colOff>19050</xdr:colOff>
          <xdr:row>33</xdr:row>
          <xdr:rowOff>9525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190500</xdr:rowOff>
        </xdr:from>
        <xdr:to>
          <xdr:col>9</xdr:col>
          <xdr:colOff>19050</xdr:colOff>
          <xdr:row>25</xdr:row>
          <xdr:rowOff>47625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190500</xdr:rowOff>
        </xdr:from>
        <xdr:to>
          <xdr:col>12</xdr:col>
          <xdr:colOff>19050</xdr:colOff>
          <xdr:row>25</xdr:row>
          <xdr:rowOff>47625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190500</xdr:rowOff>
        </xdr:from>
        <xdr:to>
          <xdr:col>18</xdr:col>
          <xdr:colOff>19050</xdr:colOff>
          <xdr:row>25</xdr:row>
          <xdr:rowOff>47625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190500</xdr:rowOff>
        </xdr:from>
        <xdr:to>
          <xdr:col>22</xdr:col>
          <xdr:colOff>19050</xdr:colOff>
          <xdr:row>25</xdr:row>
          <xdr:rowOff>47625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190500</xdr:rowOff>
        </xdr:from>
        <xdr:to>
          <xdr:col>26</xdr:col>
          <xdr:colOff>19050</xdr:colOff>
          <xdr:row>25</xdr:row>
          <xdr:rowOff>47625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190500</xdr:rowOff>
        </xdr:from>
        <xdr:to>
          <xdr:col>9</xdr:col>
          <xdr:colOff>19050</xdr:colOff>
          <xdr:row>26</xdr:row>
          <xdr:rowOff>57150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190500</xdr:rowOff>
        </xdr:from>
        <xdr:to>
          <xdr:col>13</xdr:col>
          <xdr:colOff>19050</xdr:colOff>
          <xdr:row>26</xdr:row>
          <xdr:rowOff>57150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190500</xdr:rowOff>
        </xdr:from>
        <xdr:to>
          <xdr:col>18</xdr:col>
          <xdr:colOff>19050</xdr:colOff>
          <xdr:row>26</xdr:row>
          <xdr:rowOff>57150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190500</xdr:rowOff>
        </xdr:from>
        <xdr:to>
          <xdr:col>22</xdr:col>
          <xdr:colOff>19050</xdr:colOff>
          <xdr:row>26</xdr:row>
          <xdr:rowOff>57150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57150</xdr:colOff>
          <xdr:row>26</xdr:row>
          <xdr:rowOff>57150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180975</xdr:rowOff>
        </xdr:from>
        <xdr:to>
          <xdr:col>28</xdr:col>
          <xdr:colOff>47625</xdr:colOff>
          <xdr:row>26</xdr:row>
          <xdr:rowOff>57150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161925</xdr:rowOff>
        </xdr:from>
        <xdr:to>
          <xdr:col>9</xdr:col>
          <xdr:colOff>28575</xdr:colOff>
          <xdr:row>13</xdr:row>
          <xdr:rowOff>38100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161925</xdr:rowOff>
        </xdr:from>
        <xdr:to>
          <xdr:col>13</xdr:col>
          <xdr:colOff>28575</xdr:colOff>
          <xdr:row>13</xdr:row>
          <xdr:rowOff>38100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161925</xdr:rowOff>
        </xdr:from>
        <xdr:to>
          <xdr:col>15</xdr:col>
          <xdr:colOff>38100</xdr:colOff>
          <xdr:row>13</xdr:row>
          <xdr:rowOff>38100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161925</xdr:rowOff>
        </xdr:from>
        <xdr:to>
          <xdr:col>22</xdr:col>
          <xdr:colOff>28575</xdr:colOff>
          <xdr:row>13</xdr:row>
          <xdr:rowOff>38100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152400</xdr:rowOff>
        </xdr:from>
        <xdr:to>
          <xdr:col>25</xdr:col>
          <xdr:colOff>38100</xdr:colOff>
          <xdr:row>13</xdr:row>
          <xdr:rowOff>28575</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xdr:row>
          <xdr:rowOff>152400</xdr:rowOff>
        </xdr:from>
        <xdr:to>
          <xdr:col>28</xdr:col>
          <xdr:colOff>19050</xdr:colOff>
          <xdr:row>13</xdr:row>
          <xdr:rowOff>28575</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12</xdr:row>
          <xdr:rowOff>257175</xdr:rowOff>
        </xdr:from>
        <xdr:to>
          <xdr:col>28</xdr:col>
          <xdr:colOff>19050</xdr:colOff>
          <xdr:row>14</xdr:row>
          <xdr:rowOff>38100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257175</xdr:rowOff>
        </xdr:from>
        <xdr:to>
          <xdr:col>23</xdr:col>
          <xdr:colOff>28575</xdr:colOff>
          <xdr:row>14</xdr:row>
          <xdr:rowOff>38100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257175</xdr:rowOff>
        </xdr:from>
        <xdr:to>
          <xdr:col>18</xdr:col>
          <xdr:colOff>28575</xdr:colOff>
          <xdr:row>14</xdr:row>
          <xdr:rowOff>38100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257175</xdr:rowOff>
        </xdr:from>
        <xdr:to>
          <xdr:col>13</xdr:col>
          <xdr:colOff>28575</xdr:colOff>
          <xdr:row>14</xdr:row>
          <xdr:rowOff>38100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247650</xdr:rowOff>
        </xdr:from>
        <xdr:to>
          <xdr:col>9</xdr:col>
          <xdr:colOff>28575</xdr:colOff>
          <xdr:row>14</xdr:row>
          <xdr:rowOff>28575</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257175</xdr:rowOff>
        </xdr:from>
        <xdr:to>
          <xdr:col>9</xdr:col>
          <xdr:colOff>28575</xdr:colOff>
          <xdr:row>15</xdr:row>
          <xdr:rowOff>38100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247650</xdr:rowOff>
        </xdr:from>
        <xdr:to>
          <xdr:col>18</xdr:col>
          <xdr:colOff>28575</xdr:colOff>
          <xdr:row>15</xdr:row>
          <xdr:rowOff>28575</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13</xdr:row>
          <xdr:rowOff>257175</xdr:rowOff>
        </xdr:from>
        <xdr:to>
          <xdr:col>25</xdr:col>
          <xdr:colOff>47625</xdr:colOff>
          <xdr:row>15</xdr:row>
          <xdr:rowOff>38100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257175</xdr:rowOff>
        </xdr:from>
        <xdr:to>
          <xdr:col>9</xdr:col>
          <xdr:colOff>28575</xdr:colOff>
          <xdr:row>16</xdr:row>
          <xdr:rowOff>38100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257175</xdr:rowOff>
        </xdr:from>
        <xdr:to>
          <xdr:col>14</xdr:col>
          <xdr:colOff>38100</xdr:colOff>
          <xdr:row>16</xdr:row>
          <xdr:rowOff>38100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257175</xdr:rowOff>
        </xdr:from>
        <xdr:to>
          <xdr:col>20</xdr:col>
          <xdr:colOff>38100</xdr:colOff>
          <xdr:row>16</xdr:row>
          <xdr:rowOff>38100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23</xdr:col>
          <xdr:colOff>38100</xdr:colOff>
          <xdr:row>16</xdr:row>
          <xdr:rowOff>28575</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13</xdr:row>
          <xdr:rowOff>257175</xdr:rowOff>
        </xdr:from>
        <xdr:to>
          <xdr:col>32</xdr:col>
          <xdr:colOff>28575</xdr:colOff>
          <xdr:row>15</xdr:row>
          <xdr:rowOff>38100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23</xdr:row>
          <xdr:rowOff>190500</xdr:rowOff>
        </xdr:from>
        <xdr:to>
          <xdr:col>31</xdr:col>
          <xdr:colOff>28575</xdr:colOff>
          <xdr:row>25</xdr:row>
          <xdr:rowOff>47625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333375</xdr:rowOff>
        </xdr:from>
        <xdr:to>
          <xdr:col>23</xdr:col>
          <xdr:colOff>0</xdr:colOff>
          <xdr:row>35</xdr:row>
          <xdr:rowOff>342900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333375</xdr:rowOff>
        </xdr:from>
        <xdr:to>
          <xdr:col>21</xdr:col>
          <xdr:colOff>9525</xdr:colOff>
          <xdr:row>35</xdr:row>
          <xdr:rowOff>342900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295275</xdr:rowOff>
        </xdr:from>
        <xdr:to>
          <xdr:col>9</xdr:col>
          <xdr:colOff>19050</xdr:colOff>
          <xdr:row>37</xdr:row>
          <xdr:rowOff>57150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295275</xdr:rowOff>
        </xdr:from>
        <xdr:to>
          <xdr:col>13</xdr:col>
          <xdr:colOff>19050</xdr:colOff>
          <xdr:row>37</xdr:row>
          <xdr:rowOff>57150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19</xdr:row>
          <xdr:rowOff>76200</xdr:rowOff>
        </xdr:from>
        <xdr:to>
          <xdr:col>11</xdr:col>
          <xdr:colOff>19050</xdr:colOff>
          <xdr:row>20</xdr:row>
          <xdr:rowOff>161925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46</xdr:row>
          <xdr:rowOff>200025</xdr:rowOff>
        </xdr:from>
        <xdr:to>
          <xdr:col>33</xdr:col>
          <xdr:colOff>9525</xdr:colOff>
          <xdr:row>48</xdr:row>
          <xdr:rowOff>76200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46</xdr:row>
          <xdr:rowOff>200025</xdr:rowOff>
        </xdr:from>
        <xdr:to>
          <xdr:col>30</xdr:col>
          <xdr:colOff>28575</xdr:colOff>
          <xdr:row>48</xdr:row>
          <xdr:rowOff>76200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180975</xdr:rowOff>
        </xdr:from>
        <xdr:to>
          <xdr:col>10</xdr:col>
          <xdr:colOff>19050</xdr:colOff>
          <xdr:row>48</xdr:row>
          <xdr:rowOff>57150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180975</xdr:rowOff>
        </xdr:from>
        <xdr:to>
          <xdr:col>12</xdr:col>
          <xdr:colOff>19050</xdr:colOff>
          <xdr:row>48</xdr:row>
          <xdr:rowOff>57150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180975</xdr:rowOff>
        </xdr:from>
        <xdr:to>
          <xdr:col>15</xdr:col>
          <xdr:colOff>28575</xdr:colOff>
          <xdr:row>48</xdr:row>
          <xdr:rowOff>57150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46</xdr:row>
          <xdr:rowOff>180975</xdr:rowOff>
        </xdr:from>
        <xdr:to>
          <xdr:col>18</xdr:col>
          <xdr:colOff>9525</xdr:colOff>
          <xdr:row>48</xdr:row>
          <xdr:rowOff>57150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43</xdr:row>
          <xdr:rowOff>142875</xdr:rowOff>
        </xdr:from>
        <xdr:to>
          <xdr:col>30</xdr:col>
          <xdr:colOff>28575</xdr:colOff>
          <xdr:row>45</xdr:row>
          <xdr:rowOff>57150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44</xdr:row>
          <xdr:rowOff>180975</xdr:rowOff>
        </xdr:from>
        <xdr:to>
          <xdr:col>30</xdr:col>
          <xdr:colOff>28575</xdr:colOff>
          <xdr:row>46</xdr:row>
          <xdr:rowOff>57150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45</xdr:row>
          <xdr:rowOff>171450</xdr:rowOff>
        </xdr:from>
        <xdr:to>
          <xdr:col>30</xdr:col>
          <xdr:colOff>28575</xdr:colOff>
          <xdr:row>47</xdr:row>
          <xdr:rowOff>47625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43</xdr:row>
          <xdr:rowOff>133350</xdr:rowOff>
        </xdr:from>
        <xdr:to>
          <xdr:col>33</xdr:col>
          <xdr:colOff>9525</xdr:colOff>
          <xdr:row>45</xdr:row>
          <xdr:rowOff>57150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44</xdr:row>
          <xdr:rowOff>180975</xdr:rowOff>
        </xdr:from>
        <xdr:to>
          <xdr:col>33</xdr:col>
          <xdr:colOff>9525</xdr:colOff>
          <xdr:row>46</xdr:row>
          <xdr:rowOff>57150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180975</xdr:rowOff>
        </xdr:from>
        <xdr:to>
          <xdr:col>33</xdr:col>
          <xdr:colOff>9525</xdr:colOff>
          <xdr:row>47</xdr:row>
          <xdr:rowOff>57150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76200</xdr:rowOff>
        </xdr:from>
        <xdr:to>
          <xdr:col>9</xdr:col>
          <xdr:colOff>19050</xdr:colOff>
          <xdr:row>20</xdr:row>
          <xdr:rowOff>161925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219075</xdr:rowOff>
        </xdr:from>
        <xdr:to>
          <xdr:col>34</xdr:col>
          <xdr:colOff>9525</xdr:colOff>
          <xdr:row>41</xdr:row>
          <xdr:rowOff>57150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219075</xdr:rowOff>
        </xdr:from>
        <xdr:to>
          <xdr:col>31</xdr:col>
          <xdr:colOff>323850</xdr:colOff>
          <xdr:row>41</xdr:row>
          <xdr:rowOff>57150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219075</xdr:rowOff>
        </xdr:from>
        <xdr:to>
          <xdr:col>18</xdr:col>
          <xdr:colOff>19050</xdr:colOff>
          <xdr:row>41</xdr:row>
          <xdr:rowOff>57150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219075</xdr:rowOff>
        </xdr:from>
        <xdr:to>
          <xdr:col>14</xdr:col>
          <xdr:colOff>9525</xdr:colOff>
          <xdr:row>41</xdr:row>
          <xdr:rowOff>57150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228600</xdr:rowOff>
        </xdr:from>
        <xdr:to>
          <xdr:col>13</xdr:col>
          <xdr:colOff>19050</xdr:colOff>
          <xdr:row>38</xdr:row>
          <xdr:rowOff>9525</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228600</xdr:rowOff>
        </xdr:from>
        <xdr:to>
          <xdr:col>9</xdr:col>
          <xdr:colOff>19050</xdr:colOff>
          <xdr:row>38</xdr:row>
          <xdr:rowOff>9525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238125</xdr:rowOff>
        </xdr:from>
        <xdr:to>
          <xdr:col>9</xdr:col>
          <xdr:colOff>66675</xdr:colOff>
          <xdr:row>27</xdr:row>
          <xdr:rowOff>28575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228600</xdr:rowOff>
        </xdr:from>
        <xdr:to>
          <xdr:col>10</xdr:col>
          <xdr:colOff>123825</xdr:colOff>
          <xdr:row>27</xdr:row>
          <xdr:rowOff>28575</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238125</xdr:rowOff>
        </xdr:from>
        <xdr:to>
          <xdr:col>11</xdr:col>
          <xdr:colOff>152400</xdr:colOff>
          <xdr:row>27</xdr:row>
          <xdr:rowOff>28575</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228600</xdr:rowOff>
        </xdr:from>
        <xdr:to>
          <xdr:col>12</xdr:col>
          <xdr:colOff>171450</xdr:colOff>
          <xdr:row>27</xdr:row>
          <xdr:rowOff>19050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228600</xdr:rowOff>
        </xdr:from>
        <xdr:to>
          <xdr:col>13</xdr:col>
          <xdr:colOff>190500</xdr:colOff>
          <xdr:row>27</xdr:row>
          <xdr:rowOff>28575</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25</xdr:row>
          <xdr:rowOff>228600</xdr:rowOff>
        </xdr:from>
        <xdr:to>
          <xdr:col>14</xdr:col>
          <xdr:colOff>228600</xdr:colOff>
          <xdr:row>27</xdr:row>
          <xdr:rowOff>28575</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228600</xdr:rowOff>
        </xdr:from>
        <xdr:to>
          <xdr:col>15</xdr:col>
          <xdr:colOff>247650</xdr:colOff>
          <xdr:row>27</xdr:row>
          <xdr:rowOff>19050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228600</xdr:rowOff>
        </xdr:from>
        <xdr:to>
          <xdr:col>17</xdr:col>
          <xdr:colOff>19050</xdr:colOff>
          <xdr:row>27</xdr:row>
          <xdr:rowOff>28575</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19050</xdr:colOff>
          <xdr:row>35</xdr:row>
          <xdr:rowOff>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0</xdr:rowOff>
        </xdr:from>
        <xdr:to>
          <xdr:col>12</xdr:col>
          <xdr:colOff>66675</xdr:colOff>
          <xdr:row>35</xdr:row>
          <xdr:rowOff>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0</xdr:rowOff>
        </xdr:from>
        <xdr:to>
          <xdr:col>14</xdr:col>
          <xdr:colOff>152400</xdr:colOff>
          <xdr:row>35</xdr:row>
          <xdr:rowOff>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323850</xdr:rowOff>
        </xdr:from>
        <xdr:to>
          <xdr:col>16</xdr:col>
          <xdr:colOff>19050</xdr:colOff>
          <xdr:row>33</xdr:row>
          <xdr:rowOff>9525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323850</xdr:rowOff>
        </xdr:from>
        <xdr:to>
          <xdr:col>13</xdr:col>
          <xdr:colOff>19050</xdr:colOff>
          <xdr:row>33</xdr:row>
          <xdr:rowOff>9525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190500</xdr:rowOff>
        </xdr:from>
        <xdr:to>
          <xdr:col>9</xdr:col>
          <xdr:colOff>19050</xdr:colOff>
          <xdr:row>25</xdr:row>
          <xdr:rowOff>47625</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190500</xdr:rowOff>
        </xdr:from>
        <xdr:to>
          <xdr:col>12</xdr:col>
          <xdr:colOff>19050</xdr:colOff>
          <xdr:row>25</xdr:row>
          <xdr:rowOff>47625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190500</xdr:rowOff>
        </xdr:from>
        <xdr:to>
          <xdr:col>18</xdr:col>
          <xdr:colOff>19050</xdr:colOff>
          <xdr:row>25</xdr:row>
          <xdr:rowOff>47625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190500</xdr:rowOff>
        </xdr:from>
        <xdr:to>
          <xdr:col>22</xdr:col>
          <xdr:colOff>19050</xdr:colOff>
          <xdr:row>25</xdr:row>
          <xdr:rowOff>47625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190500</xdr:rowOff>
        </xdr:from>
        <xdr:to>
          <xdr:col>26</xdr:col>
          <xdr:colOff>19050</xdr:colOff>
          <xdr:row>25</xdr:row>
          <xdr:rowOff>47625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190500</xdr:rowOff>
        </xdr:from>
        <xdr:to>
          <xdr:col>9</xdr:col>
          <xdr:colOff>19050</xdr:colOff>
          <xdr:row>26</xdr:row>
          <xdr:rowOff>57150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190500</xdr:rowOff>
        </xdr:from>
        <xdr:to>
          <xdr:col>13</xdr:col>
          <xdr:colOff>19050</xdr:colOff>
          <xdr:row>26</xdr:row>
          <xdr:rowOff>57150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190500</xdr:rowOff>
        </xdr:from>
        <xdr:to>
          <xdr:col>18</xdr:col>
          <xdr:colOff>19050</xdr:colOff>
          <xdr:row>26</xdr:row>
          <xdr:rowOff>57150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190500</xdr:rowOff>
        </xdr:from>
        <xdr:to>
          <xdr:col>22</xdr:col>
          <xdr:colOff>19050</xdr:colOff>
          <xdr:row>26</xdr:row>
          <xdr:rowOff>57150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57150</xdr:colOff>
          <xdr:row>26</xdr:row>
          <xdr:rowOff>57150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180975</xdr:rowOff>
        </xdr:from>
        <xdr:to>
          <xdr:col>28</xdr:col>
          <xdr:colOff>47625</xdr:colOff>
          <xdr:row>26</xdr:row>
          <xdr:rowOff>57150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161925</xdr:rowOff>
        </xdr:from>
        <xdr:to>
          <xdr:col>9</xdr:col>
          <xdr:colOff>28575</xdr:colOff>
          <xdr:row>13</xdr:row>
          <xdr:rowOff>38100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161925</xdr:rowOff>
        </xdr:from>
        <xdr:to>
          <xdr:col>13</xdr:col>
          <xdr:colOff>28575</xdr:colOff>
          <xdr:row>13</xdr:row>
          <xdr:rowOff>38100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161925</xdr:rowOff>
        </xdr:from>
        <xdr:to>
          <xdr:col>15</xdr:col>
          <xdr:colOff>38100</xdr:colOff>
          <xdr:row>13</xdr:row>
          <xdr:rowOff>38100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161925</xdr:rowOff>
        </xdr:from>
        <xdr:to>
          <xdr:col>22</xdr:col>
          <xdr:colOff>28575</xdr:colOff>
          <xdr:row>13</xdr:row>
          <xdr:rowOff>38100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152400</xdr:rowOff>
        </xdr:from>
        <xdr:to>
          <xdr:col>25</xdr:col>
          <xdr:colOff>38100</xdr:colOff>
          <xdr:row>13</xdr:row>
          <xdr:rowOff>28575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xdr:row>
          <xdr:rowOff>152400</xdr:rowOff>
        </xdr:from>
        <xdr:to>
          <xdr:col>28</xdr:col>
          <xdr:colOff>19050</xdr:colOff>
          <xdr:row>13</xdr:row>
          <xdr:rowOff>28575</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12</xdr:row>
          <xdr:rowOff>257175</xdr:rowOff>
        </xdr:from>
        <xdr:to>
          <xdr:col>28</xdr:col>
          <xdr:colOff>19050</xdr:colOff>
          <xdr:row>14</xdr:row>
          <xdr:rowOff>38100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257175</xdr:rowOff>
        </xdr:from>
        <xdr:to>
          <xdr:col>23</xdr:col>
          <xdr:colOff>28575</xdr:colOff>
          <xdr:row>14</xdr:row>
          <xdr:rowOff>38100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257175</xdr:rowOff>
        </xdr:from>
        <xdr:to>
          <xdr:col>18</xdr:col>
          <xdr:colOff>28575</xdr:colOff>
          <xdr:row>14</xdr:row>
          <xdr:rowOff>38100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257175</xdr:rowOff>
        </xdr:from>
        <xdr:to>
          <xdr:col>13</xdr:col>
          <xdr:colOff>28575</xdr:colOff>
          <xdr:row>14</xdr:row>
          <xdr:rowOff>38100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247650</xdr:rowOff>
        </xdr:from>
        <xdr:to>
          <xdr:col>9</xdr:col>
          <xdr:colOff>28575</xdr:colOff>
          <xdr:row>14</xdr:row>
          <xdr:rowOff>28575</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257175</xdr:rowOff>
        </xdr:from>
        <xdr:to>
          <xdr:col>9</xdr:col>
          <xdr:colOff>28575</xdr:colOff>
          <xdr:row>15</xdr:row>
          <xdr:rowOff>38100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247650</xdr:rowOff>
        </xdr:from>
        <xdr:to>
          <xdr:col>18</xdr:col>
          <xdr:colOff>28575</xdr:colOff>
          <xdr:row>15</xdr:row>
          <xdr:rowOff>28575</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13</xdr:row>
          <xdr:rowOff>257175</xdr:rowOff>
        </xdr:from>
        <xdr:to>
          <xdr:col>25</xdr:col>
          <xdr:colOff>47625</xdr:colOff>
          <xdr:row>15</xdr:row>
          <xdr:rowOff>38100</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257175</xdr:rowOff>
        </xdr:from>
        <xdr:to>
          <xdr:col>9</xdr:col>
          <xdr:colOff>28575</xdr:colOff>
          <xdr:row>16</xdr:row>
          <xdr:rowOff>38100</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257175</xdr:rowOff>
        </xdr:from>
        <xdr:to>
          <xdr:col>14</xdr:col>
          <xdr:colOff>38100</xdr:colOff>
          <xdr:row>16</xdr:row>
          <xdr:rowOff>38100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257175</xdr:rowOff>
        </xdr:from>
        <xdr:to>
          <xdr:col>20</xdr:col>
          <xdr:colOff>38100</xdr:colOff>
          <xdr:row>16</xdr:row>
          <xdr:rowOff>38100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23</xdr:col>
          <xdr:colOff>38100</xdr:colOff>
          <xdr:row>16</xdr:row>
          <xdr:rowOff>28575</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13</xdr:row>
          <xdr:rowOff>257175</xdr:rowOff>
        </xdr:from>
        <xdr:to>
          <xdr:col>32</xdr:col>
          <xdr:colOff>28575</xdr:colOff>
          <xdr:row>15</xdr:row>
          <xdr:rowOff>38100</xdr:rowOff>
        </xdr:to>
        <xdr:sp macro=""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23</xdr:row>
          <xdr:rowOff>190500</xdr:rowOff>
        </xdr:from>
        <xdr:to>
          <xdr:col>31</xdr:col>
          <xdr:colOff>28575</xdr:colOff>
          <xdr:row>25</xdr:row>
          <xdr:rowOff>47625</xdr:rowOff>
        </xdr:to>
        <xdr:sp macro="" textlink="">
          <xdr:nvSpPr>
            <xdr:cNvPr id="16448"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16450"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333375</xdr:rowOff>
        </xdr:from>
        <xdr:to>
          <xdr:col>23</xdr:col>
          <xdr:colOff>0</xdr:colOff>
          <xdr:row>35</xdr:row>
          <xdr:rowOff>342900</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333375</xdr:rowOff>
        </xdr:from>
        <xdr:to>
          <xdr:col>21</xdr:col>
          <xdr:colOff>9525</xdr:colOff>
          <xdr:row>35</xdr:row>
          <xdr:rowOff>342900</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110995</xdr:colOff>
      <xdr:row>2</xdr:row>
      <xdr:rowOff>202161</xdr:rowOff>
    </xdr:from>
    <xdr:to>
      <xdr:col>35</xdr:col>
      <xdr:colOff>139570</xdr:colOff>
      <xdr:row>5</xdr:row>
      <xdr:rowOff>61036</xdr:rowOff>
    </xdr:to>
    <xdr:sp macro="" textlink="">
      <xdr:nvSpPr>
        <xdr:cNvPr id="72" name="角丸四角形吹き出し 71"/>
        <xdr:cNvSpPr/>
      </xdr:nvSpPr>
      <xdr:spPr>
        <a:xfrm>
          <a:off x="8426320" y="821286"/>
          <a:ext cx="866775" cy="611350"/>
        </a:xfrm>
        <a:prstGeom prst="wedgeRoundRectCallout">
          <a:avLst>
            <a:gd name="adj1" fmla="val -83086"/>
            <a:gd name="adj2" fmla="val -3956"/>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証明の押印は不要</a:t>
          </a:r>
        </a:p>
      </xdr:txBody>
    </xdr:sp>
    <xdr:clientData/>
  </xdr:twoCellAnchor>
  <xdr:twoCellAnchor>
    <xdr:from>
      <xdr:col>25</xdr:col>
      <xdr:colOff>136071</xdr:colOff>
      <xdr:row>17</xdr:row>
      <xdr:rowOff>233265</xdr:rowOff>
    </xdr:from>
    <xdr:to>
      <xdr:col>34</xdr:col>
      <xdr:colOff>233265</xdr:colOff>
      <xdr:row>18</xdr:row>
      <xdr:rowOff>233266</xdr:rowOff>
    </xdr:to>
    <xdr:sp macro="" textlink="">
      <xdr:nvSpPr>
        <xdr:cNvPr id="73" name="角丸四角形吹き出し 72"/>
        <xdr:cNvSpPr/>
      </xdr:nvSpPr>
      <xdr:spPr>
        <a:xfrm>
          <a:off x="6451146" y="4376640"/>
          <a:ext cx="2611794" cy="304801"/>
        </a:xfrm>
        <a:prstGeom prst="wedgeRoundRectCallout">
          <a:avLst>
            <a:gd name="adj1" fmla="val -7221"/>
            <a:gd name="adj2" fmla="val 69042"/>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雇用期間が無期の場合は終期の記載不要</a:t>
          </a:r>
          <a:endParaRPr kumimoji="1" lang="en-US" altLang="ja-JP" sz="1000"/>
        </a:p>
      </xdr:txBody>
    </xdr:sp>
    <xdr:clientData/>
  </xdr:twoCellAnchor>
  <xdr:twoCellAnchor>
    <xdr:from>
      <xdr:col>19</xdr:col>
      <xdr:colOff>202747</xdr:colOff>
      <xdr:row>20</xdr:row>
      <xdr:rowOff>223548</xdr:rowOff>
    </xdr:from>
    <xdr:to>
      <xdr:col>33</xdr:col>
      <xdr:colOff>173589</xdr:colOff>
      <xdr:row>22</xdr:row>
      <xdr:rowOff>320742</xdr:rowOff>
    </xdr:to>
    <xdr:sp macro="" textlink="">
      <xdr:nvSpPr>
        <xdr:cNvPr id="74" name="角丸四角形吹き出し 73"/>
        <xdr:cNvSpPr/>
      </xdr:nvSpPr>
      <xdr:spPr>
        <a:xfrm>
          <a:off x="4974772" y="5205123"/>
          <a:ext cx="3771317" cy="592494"/>
        </a:xfrm>
        <a:prstGeom prst="wedgeRoundRectCallout">
          <a:avLst>
            <a:gd name="adj1" fmla="val -55482"/>
            <a:gd name="adj2" fmla="val -1503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証明書発行事業所と働いている事業所が異なる場合に記載</a:t>
          </a:r>
          <a:endParaRPr kumimoji="1" lang="en-US" altLang="ja-JP" sz="1000"/>
        </a:p>
        <a:p>
          <a:pPr algn="l"/>
          <a:r>
            <a:rPr kumimoji="1" lang="ja-JP" altLang="en-US" sz="1000"/>
            <a:t>勤務場所が自宅の場合は自宅の住所を記載</a:t>
          </a:r>
        </a:p>
      </xdr:txBody>
    </xdr:sp>
    <xdr:clientData/>
  </xdr:twoCellAnchor>
  <xdr:twoCellAnchor>
    <xdr:from>
      <xdr:col>24</xdr:col>
      <xdr:colOff>123824</xdr:colOff>
      <xdr:row>12</xdr:row>
      <xdr:rowOff>9525</xdr:rowOff>
    </xdr:from>
    <xdr:to>
      <xdr:col>31</xdr:col>
      <xdr:colOff>133349</xdr:colOff>
      <xdr:row>14</xdr:row>
      <xdr:rowOff>180975</xdr:rowOff>
    </xdr:to>
    <xdr:sp macro="" textlink="">
      <xdr:nvSpPr>
        <xdr:cNvPr id="75" name="角丸四角形吹き出し 74"/>
        <xdr:cNvSpPr/>
      </xdr:nvSpPr>
      <xdr:spPr>
        <a:xfrm>
          <a:off x="6181724" y="2838450"/>
          <a:ext cx="1914525" cy="742950"/>
        </a:xfrm>
        <a:prstGeom prst="wedgeRoundRectCallout">
          <a:avLst>
            <a:gd name="adj1" fmla="val -45351"/>
            <a:gd name="adj2" fmla="val 6912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いずれにも該当しない場合は「その他」にチェックし記載</a:t>
          </a:r>
        </a:p>
      </xdr:txBody>
    </xdr:sp>
    <xdr:clientData/>
  </xdr:twoCellAnchor>
  <xdr:twoCellAnchor>
    <xdr:from>
      <xdr:col>24</xdr:col>
      <xdr:colOff>238506</xdr:colOff>
      <xdr:row>6</xdr:row>
      <xdr:rowOff>97536</xdr:rowOff>
    </xdr:from>
    <xdr:to>
      <xdr:col>27</xdr:col>
      <xdr:colOff>209550</xdr:colOff>
      <xdr:row>6</xdr:row>
      <xdr:rowOff>97536</xdr:rowOff>
    </xdr:to>
    <xdr:cxnSp macro="">
      <xdr:nvCxnSpPr>
        <xdr:cNvPr id="76" name="直線コネクタ 75"/>
        <xdr:cNvCxnSpPr/>
      </xdr:nvCxnSpPr>
      <xdr:spPr>
        <a:xfrm>
          <a:off x="6296406" y="1726311"/>
          <a:ext cx="80924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228600</xdr:colOff>
      <xdr:row>6</xdr:row>
      <xdr:rowOff>209552</xdr:rowOff>
    </xdr:from>
    <xdr:to>
      <xdr:col>35</xdr:col>
      <xdr:colOff>190500</xdr:colOff>
      <xdr:row>9</xdr:row>
      <xdr:rowOff>142876</xdr:rowOff>
    </xdr:to>
    <xdr:sp macro="" textlink="">
      <xdr:nvSpPr>
        <xdr:cNvPr id="77" name="角丸四角形吹き出し 76"/>
        <xdr:cNvSpPr/>
      </xdr:nvSpPr>
      <xdr:spPr>
        <a:xfrm>
          <a:off x="7677150" y="1838327"/>
          <a:ext cx="1666875" cy="638174"/>
        </a:xfrm>
        <a:prstGeom prst="wedgeRoundRectCallout">
          <a:avLst>
            <a:gd name="adj1" fmla="val -82325"/>
            <a:gd name="adj2" fmla="val -42443"/>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訂正は二重線</a:t>
          </a:r>
          <a:endParaRPr kumimoji="1" lang="en-US" altLang="ja-JP" sz="1000"/>
        </a:p>
        <a:p>
          <a:pPr algn="l"/>
          <a:r>
            <a:rPr kumimoji="1" lang="ja-JP" altLang="en-US" sz="1000"/>
            <a:t>訂正印は不要</a:t>
          </a:r>
          <a:endParaRPr kumimoji="1" lang="en-US" altLang="ja-JP" sz="1000"/>
        </a:p>
      </xdr:txBody>
    </xdr:sp>
    <xdr:clientData/>
  </xdr:twoCellAnchor>
  <xdr:twoCellAnchor>
    <xdr:from>
      <xdr:col>24</xdr:col>
      <xdr:colOff>238506</xdr:colOff>
      <xdr:row>6</xdr:row>
      <xdr:rowOff>145161</xdr:rowOff>
    </xdr:from>
    <xdr:to>
      <xdr:col>27</xdr:col>
      <xdr:colOff>209550</xdr:colOff>
      <xdr:row>6</xdr:row>
      <xdr:rowOff>145161</xdr:rowOff>
    </xdr:to>
    <xdr:cxnSp macro="">
      <xdr:nvCxnSpPr>
        <xdr:cNvPr id="79" name="直線コネクタ 78"/>
        <xdr:cNvCxnSpPr/>
      </xdr:nvCxnSpPr>
      <xdr:spPr>
        <a:xfrm>
          <a:off x="6296406" y="1773936"/>
          <a:ext cx="80924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25</xdr:row>
      <xdr:rowOff>76200</xdr:rowOff>
    </xdr:from>
    <xdr:to>
      <xdr:col>7</xdr:col>
      <xdr:colOff>256980</xdr:colOff>
      <xdr:row>26</xdr:row>
      <xdr:rowOff>132963</xdr:rowOff>
    </xdr:to>
    <xdr:sp macro="" textlink="">
      <xdr:nvSpPr>
        <xdr:cNvPr id="80" name="角丸四角形吹き出し 79"/>
        <xdr:cNvSpPr/>
      </xdr:nvSpPr>
      <xdr:spPr>
        <a:xfrm>
          <a:off x="266700" y="6486525"/>
          <a:ext cx="1676205" cy="304413"/>
        </a:xfrm>
        <a:prstGeom prst="wedgeRoundRectCallout">
          <a:avLst>
            <a:gd name="adj1" fmla="val 61836"/>
            <a:gd name="adj2" fmla="val 23881"/>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就労する曜日にチェック</a:t>
          </a:r>
          <a:endParaRPr kumimoji="1" lang="en-US" altLang="ja-JP" sz="1000"/>
        </a:p>
      </xdr:txBody>
    </xdr:sp>
    <xdr:clientData/>
  </xdr:twoCellAnchor>
  <xdr:twoCellAnchor>
    <xdr:from>
      <xdr:col>3</xdr:col>
      <xdr:colOff>73867</xdr:colOff>
      <xdr:row>29</xdr:row>
      <xdr:rowOff>106911</xdr:rowOff>
    </xdr:from>
    <xdr:to>
      <xdr:col>20</xdr:col>
      <xdr:colOff>103026</xdr:colOff>
      <xdr:row>30</xdr:row>
      <xdr:rowOff>165229</xdr:rowOff>
    </xdr:to>
    <xdr:sp macro="" textlink="">
      <xdr:nvSpPr>
        <xdr:cNvPr id="81" name="角丸四角形吹き出し 80"/>
        <xdr:cNvSpPr/>
      </xdr:nvSpPr>
      <xdr:spPr>
        <a:xfrm>
          <a:off x="731092" y="7564986"/>
          <a:ext cx="4401134" cy="296443"/>
        </a:xfrm>
        <a:prstGeom prst="wedgeRoundRectCallout">
          <a:avLst>
            <a:gd name="adj1" fmla="val -10656"/>
            <a:gd name="adj2" fmla="val -10192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いずれの項目も実績ではなく、就業規則等で定められている内容を記載</a:t>
          </a:r>
          <a:endParaRPr kumimoji="1" lang="en-US" altLang="ja-JP" sz="1000"/>
        </a:p>
      </xdr:txBody>
    </xdr:sp>
    <xdr:clientData/>
  </xdr:twoCellAnchor>
  <xdr:twoCellAnchor>
    <xdr:from>
      <xdr:col>14</xdr:col>
      <xdr:colOff>38100</xdr:colOff>
      <xdr:row>32</xdr:row>
      <xdr:rowOff>314325</xdr:rowOff>
    </xdr:from>
    <xdr:to>
      <xdr:col>29</xdr:col>
      <xdr:colOff>38100</xdr:colOff>
      <xdr:row>33</xdr:row>
      <xdr:rowOff>314325</xdr:rowOff>
    </xdr:to>
    <xdr:sp macro="" textlink="">
      <xdr:nvSpPr>
        <xdr:cNvPr id="83" name="角丸四角形吹き出し 82"/>
        <xdr:cNvSpPr/>
      </xdr:nvSpPr>
      <xdr:spPr>
        <a:xfrm>
          <a:off x="3524250" y="8591550"/>
          <a:ext cx="3962400" cy="333375"/>
        </a:xfrm>
        <a:prstGeom prst="wedgeRoundRectCallout">
          <a:avLst>
            <a:gd name="adj1" fmla="val -54537"/>
            <a:gd name="adj2" fmla="val -4971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変則就労の場合、月間・週間いずれかに必ずチェック</a:t>
          </a:r>
          <a:endParaRPr kumimoji="1" lang="en-US" altLang="ja-JP" sz="1000"/>
        </a:p>
      </xdr:txBody>
    </xdr:sp>
    <xdr:clientData/>
  </xdr:twoCellAnchor>
  <xdr:twoCellAnchor>
    <xdr:from>
      <xdr:col>23</xdr:col>
      <xdr:colOff>256309</xdr:colOff>
      <xdr:row>26</xdr:row>
      <xdr:rowOff>187912</xdr:rowOff>
    </xdr:from>
    <xdr:to>
      <xdr:col>25</xdr:col>
      <xdr:colOff>7856</xdr:colOff>
      <xdr:row>29</xdr:row>
      <xdr:rowOff>122253</xdr:rowOff>
    </xdr:to>
    <xdr:sp macro="" textlink="">
      <xdr:nvSpPr>
        <xdr:cNvPr id="3" name="右矢印 2"/>
        <xdr:cNvSpPr/>
      </xdr:nvSpPr>
      <xdr:spPr>
        <a:xfrm rot="14012956">
          <a:off x="5822762" y="7080159"/>
          <a:ext cx="734441" cy="265897"/>
        </a:xfrm>
        <a:prstGeom prst="rightArrow">
          <a:avLst/>
        </a:prstGeom>
        <a:solidFill>
          <a:srgbClr val="FFF2CC"/>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162480</xdr:colOff>
      <xdr:row>30</xdr:row>
      <xdr:rowOff>170030</xdr:rowOff>
    </xdr:from>
    <xdr:to>
      <xdr:col>22</xdr:col>
      <xdr:colOff>208773</xdr:colOff>
      <xdr:row>31</xdr:row>
      <xdr:rowOff>188277</xdr:rowOff>
    </xdr:to>
    <xdr:sp macro="" textlink="">
      <xdr:nvSpPr>
        <xdr:cNvPr id="86" name="右矢印 85"/>
        <xdr:cNvSpPr/>
      </xdr:nvSpPr>
      <xdr:spPr>
        <a:xfrm rot="9620202">
          <a:off x="4934505" y="7866230"/>
          <a:ext cx="817818" cy="265897"/>
        </a:xfrm>
        <a:prstGeom prst="rightArrow">
          <a:avLst/>
        </a:prstGeom>
        <a:solidFill>
          <a:srgbClr val="FFF2CC"/>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142874</xdr:colOff>
      <xdr:row>28</xdr:row>
      <xdr:rowOff>209550</xdr:rowOff>
    </xdr:from>
    <xdr:to>
      <xdr:col>35</xdr:col>
      <xdr:colOff>104774</xdr:colOff>
      <xdr:row>32</xdr:row>
      <xdr:rowOff>19050</xdr:rowOff>
    </xdr:to>
    <xdr:sp macro="" textlink="">
      <xdr:nvSpPr>
        <xdr:cNvPr id="84" name="角丸四角形 83"/>
        <xdr:cNvSpPr/>
      </xdr:nvSpPr>
      <xdr:spPr>
        <a:xfrm>
          <a:off x="5686424" y="7429500"/>
          <a:ext cx="3571875" cy="866775"/>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00">
              <a:solidFill>
                <a:schemeClr val="dk1"/>
              </a:solidFill>
              <a:effectLst/>
              <a:latin typeface="+mn-lt"/>
              <a:ea typeface="+mn-ea"/>
              <a:cs typeface="+mn-cs"/>
            </a:rPr>
            <a:t>自動計算される合計時間をそのまま記載</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勤務</a:t>
          </a:r>
          <a:r>
            <a:rPr kumimoji="1" lang="ja-JP" altLang="en-US" sz="1000">
              <a:solidFill>
                <a:schemeClr val="dk1"/>
              </a:solidFill>
              <a:effectLst/>
              <a:latin typeface="+mn-lt"/>
              <a:ea typeface="+mn-ea"/>
              <a:cs typeface="+mn-cs"/>
            </a:rPr>
            <a:t>条件によっては自動</a:t>
          </a:r>
          <a:r>
            <a:rPr kumimoji="1" lang="ja-JP" altLang="ja-JP" sz="1000">
              <a:solidFill>
                <a:schemeClr val="dk1"/>
              </a:solidFill>
              <a:effectLst/>
              <a:latin typeface="+mn-lt"/>
              <a:ea typeface="+mn-ea"/>
              <a:cs typeface="+mn-cs"/>
            </a:rPr>
            <a:t>計算に対応しない</a:t>
          </a:r>
          <a:r>
            <a:rPr kumimoji="1" lang="ja-JP" altLang="en-US" sz="1000">
              <a:solidFill>
                <a:schemeClr val="dk1"/>
              </a:solidFill>
              <a:effectLst/>
              <a:latin typeface="+mn-lt"/>
              <a:ea typeface="+mn-ea"/>
              <a:cs typeface="+mn-cs"/>
            </a:rPr>
            <a:t>場合</a:t>
          </a:r>
          <a:r>
            <a:rPr kumimoji="1" lang="ja-JP" altLang="ja-JP" sz="1000">
              <a:solidFill>
                <a:schemeClr val="dk1"/>
              </a:solidFill>
              <a:effectLst/>
              <a:latin typeface="+mn-lt"/>
              <a:ea typeface="+mn-ea"/>
              <a:cs typeface="+mn-cs"/>
            </a:rPr>
            <a:t>があるため、計算結果が</a:t>
          </a:r>
          <a:r>
            <a:rPr kumimoji="1" lang="ja-JP" altLang="en-US" sz="1000">
              <a:solidFill>
                <a:schemeClr val="dk1"/>
              </a:solidFill>
              <a:effectLst/>
              <a:latin typeface="+mn-lt"/>
              <a:ea typeface="+mn-ea"/>
              <a:cs typeface="+mn-cs"/>
            </a:rPr>
            <a:t>実際と</a:t>
          </a:r>
          <a:r>
            <a:rPr kumimoji="1" lang="ja-JP" altLang="ja-JP" sz="1000">
              <a:solidFill>
                <a:schemeClr val="dk1"/>
              </a:solidFill>
              <a:effectLst/>
              <a:latin typeface="+mn-lt"/>
              <a:ea typeface="+mn-ea"/>
              <a:cs typeface="+mn-cs"/>
            </a:rPr>
            <a:t>異なる場合は手入力</a:t>
          </a:r>
          <a:endParaRPr lang="ja-JP" altLang="ja-JP" sz="1000">
            <a:effectLst/>
          </a:endParaRPr>
        </a:p>
      </xdr:txBody>
    </xdr:sp>
    <xdr:clientData/>
  </xdr:twoCellAnchor>
  <xdr:twoCellAnchor>
    <xdr:from>
      <xdr:col>21</xdr:col>
      <xdr:colOff>104775</xdr:colOff>
      <xdr:row>37</xdr:row>
      <xdr:rowOff>304799</xdr:rowOff>
    </xdr:from>
    <xdr:to>
      <xdr:col>34</xdr:col>
      <xdr:colOff>297411</xdr:colOff>
      <xdr:row>40</xdr:row>
      <xdr:rowOff>180974</xdr:rowOff>
    </xdr:to>
    <xdr:sp macro="" textlink="">
      <xdr:nvSpPr>
        <xdr:cNvPr id="87" name="角丸四角形 86"/>
        <xdr:cNvSpPr/>
      </xdr:nvSpPr>
      <xdr:spPr>
        <a:xfrm>
          <a:off x="5391150" y="10201274"/>
          <a:ext cx="3735936" cy="904875"/>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none"/>
            <a:t>就労時間は固定就労、変則就労のいずれかを記載</a:t>
          </a:r>
          <a:endParaRPr kumimoji="1" lang="en-US" altLang="ja-JP" sz="1100" u="none"/>
        </a:p>
        <a:p>
          <a:pPr algn="l"/>
          <a:r>
            <a:rPr kumimoji="1" lang="en-US" altLang="ja-JP" sz="1100" u="none"/>
            <a:t>※</a:t>
          </a:r>
          <a:r>
            <a:rPr kumimoji="1" lang="ja-JP" altLang="en-US" sz="1100" u="none"/>
            <a:t>産休、育休中、育児のための短時間勤務を利用する場合も、必ず固定就労か変則就労のいずれかを記載</a:t>
          </a:r>
        </a:p>
      </xdr:txBody>
    </xdr:sp>
    <xdr:clientData/>
  </xdr:twoCellAnchor>
  <xdr:twoCellAnchor>
    <xdr:from>
      <xdr:col>25</xdr:col>
      <xdr:colOff>219075</xdr:colOff>
      <xdr:row>35</xdr:row>
      <xdr:rowOff>285750</xdr:rowOff>
    </xdr:from>
    <xdr:to>
      <xdr:col>35</xdr:col>
      <xdr:colOff>367393</xdr:colOff>
      <xdr:row>36</xdr:row>
      <xdr:rowOff>234627</xdr:rowOff>
    </xdr:to>
    <xdr:sp macro="" textlink="">
      <xdr:nvSpPr>
        <xdr:cNvPr id="88" name="角丸四角形吹き出し 87"/>
        <xdr:cNvSpPr/>
      </xdr:nvSpPr>
      <xdr:spPr>
        <a:xfrm>
          <a:off x="6534150" y="9582150"/>
          <a:ext cx="2986768" cy="301302"/>
        </a:xfrm>
        <a:prstGeom prst="wedgeRoundRectCallout">
          <a:avLst>
            <a:gd name="adj1" fmla="val -49861"/>
            <a:gd name="adj2" fmla="val -2553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復職済みは過去１年以内に復職した場合に記載</a:t>
          </a:r>
          <a:endParaRPr kumimoji="1" lang="en-US" altLang="ja-JP" sz="1000"/>
        </a:p>
      </xdr:txBody>
    </xdr:sp>
    <xdr:clientData/>
  </xdr:twoCellAnchor>
  <xdr:twoCellAnchor>
    <xdr:from>
      <xdr:col>26</xdr:col>
      <xdr:colOff>47625</xdr:colOff>
      <xdr:row>35</xdr:row>
      <xdr:rowOff>28575</xdr:rowOff>
    </xdr:from>
    <xdr:to>
      <xdr:col>30</xdr:col>
      <xdr:colOff>171450</xdr:colOff>
      <xdr:row>35</xdr:row>
      <xdr:rowOff>329877</xdr:rowOff>
    </xdr:to>
    <xdr:sp macro="" textlink="">
      <xdr:nvSpPr>
        <xdr:cNvPr id="89" name="角丸四角形吹き出し 88"/>
        <xdr:cNvSpPr/>
      </xdr:nvSpPr>
      <xdr:spPr>
        <a:xfrm>
          <a:off x="6648450" y="9324975"/>
          <a:ext cx="1228725" cy="301302"/>
        </a:xfrm>
        <a:prstGeom prst="wedgeRoundRectCallout">
          <a:avLst>
            <a:gd name="adj1" fmla="val -77082"/>
            <a:gd name="adj2" fmla="val -22377"/>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長岡市追加項目</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35</xdr:row>
          <xdr:rowOff>285750</xdr:rowOff>
        </xdr:from>
        <xdr:to>
          <xdr:col>9</xdr:col>
          <xdr:colOff>19050</xdr:colOff>
          <xdr:row>37</xdr:row>
          <xdr:rowOff>47625</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285750</xdr:rowOff>
        </xdr:from>
        <xdr:to>
          <xdr:col>13</xdr:col>
          <xdr:colOff>19050</xdr:colOff>
          <xdr:row>37</xdr:row>
          <xdr:rowOff>47625</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47625</xdr:colOff>
      <xdr:row>23</xdr:row>
      <xdr:rowOff>85725</xdr:rowOff>
    </xdr:from>
    <xdr:to>
      <xdr:col>34</xdr:col>
      <xdr:colOff>212855</xdr:colOff>
      <xdr:row>25</xdr:row>
      <xdr:rowOff>226461</xdr:rowOff>
    </xdr:to>
    <xdr:sp macro="" textlink="">
      <xdr:nvSpPr>
        <xdr:cNvPr id="92" name="角丸四角形吹き出し 91"/>
        <xdr:cNvSpPr/>
      </xdr:nvSpPr>
      <xdr:spPr>
        <a:xfrm>
          <a:off x="4819650" y="5991225"/>
          <a:ext cx="4222880" cy="645561"/>
        </a:xfrm>
        <a:prstGeom prst="wedgeRoundRectCallout">
          <a:avLst>
            <a:gd name="adj1" fmla="val -60270"/>
            <a:gd name="adj2" fmla="val -9567"/>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本人が代表や役員を務める法人（株式会社など）の場合は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「自営業主」「自営業専従者」ではなく「正社員」</a:t>
          </a:r>
          <a:r>
            <a:rPr kumimoji="1" lang="ja-JP" altLang="en-US" sz="1100">
              <a:solidFill>
                <a:schemeClr val="dk1"/>
              </a:solidFill>
              <a:effectLst/>
              <a:latin typeface="+mn-lt"/>
              <a:ea typeface="+mn-ea"/>
              <a:cs typeface="+mn-cs"/>
            </a:rPr>
            <a:t>にチェック</a:t>
          </a:r>
          <a:endParaRPr lang="ja-JP" altLang="ja-JP" sz="1000">
            <a:effectLst/>
          </a:endParaRPr>
        </a:p>
      </xdr:txBody>
    </xdr:sp>
    <xdr:clientData/>
  </xdr:twoCellAnchor>
  <xdr:twoCellAnchor>
    <xdr:from>
      <xdr:col>8</xdr:col>
      <xdr:colOff>0</xdr:colOff>
      <xdr:row>41</xdr:row>
      <xdr:rowOff>0</xdr:rowOff>
    </xdr:from>
    <xdr:to>
      <xdr:col>34</xdr:col>
      <xdr:colOff>174948</xdr:colOff>
      <xdr:row>42</xdr:row>
      <xdr:rowOff>29158</xdr:rowOff>
    </xdr:to>
    <xdr:sp macro="" textlink="">
      <xdr:nvSpPr>
        <xdr:cNvPr id="93" name="角丸四角形 92"/>
        <xdr:cNvSpPr/>
      </xdr:nvSpPr>
      <xdr:spPr>
        <a:xfrm>
          <a:off x="1943100" y="11172825"/>
          <a:ext cx="7061523" cy="962608"/>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「備考欄」は上記以外で説明が必要な内容を記載。（項目№</a:t>
          </a:r>
          <a:r>
            <a:rPr kumimoji="1" lang="en-US" altLang="ja-JP" sz="1100"/>
            <a:t>1</a:t>
          </a:r>
          <a:r>
            <a:rPr kumimoji="1" lang="ja-JP" altLang="en-US" sz="1100"/>
            <a:t>）農業・林業、漁業、その他で、畜産業や養鶏業などに該当し、</a:t>
          </a:r>
          <a:r>
            <a:rPr kumimoji="1" lang="ja-JP" altLang="ja-JP" sz="1100">
              <a:solidFill>
                <a:schemeClr val="dk1"/>
              </a:solidFill>
              <a:effectLst/>
              <a:latin typeface="+mn-lt"/>
              <a:ea typeface="+mn-ea"/>
              <a:cs typeface="+mn-cs"/>
            </a:rPr>
            <a:t>（項目№</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）自営業、自営業専従者、家族従業者</a:t>
          </a:r>
          <a:r>
            <a:rPr kumimoji="1" lang="ja-JP" altLang="en-US" sz="1100">
              <a:solidFill>
                <a:schemeClr val="dk1"/>
              </a:solidFill>
              <a:effectLst/>
              <a:latin typeface="+mn-lt"/>
              <a:ea typeface="+mn-ea"/>
              <a:cs typeface="+mn-cs"/>
            </a:rPr>
            <a:t>の</a:t>
          </a:r>
          <a:r>
            <a:rPr kumimoji="1" lang="ja-JP" altLang="en-US" sz="1100"/>
            <a:t>方は、</a:t>
          </a:r>
          <a:r>
            <a:rPr kumimoji="1" lang="ja-JP" altLang="en-US" sz="1100" u="sng"/>
            <a:t>耕作品種、面積（アール）、漁船保有数、飼育頭数など事業内容・規模を記載</a:t>
          </a:r>
          <a:r>
            <a:rPr kumimoji="1" lang="ja-JP" altLang="en-US" sz="1100" u="none"/>
            <a:t>または</a:t>
          </a:r>
          <a:r>
            <a:rPr kumimoji="1" lang="ja-JP" altLang="en-US" sz="1100" u="sng"/>
            <a:t>農業経営状況の証明書などを提出</a:t>
          </a:r>
          <a:r>
            <a:rPr kumimoji="1" lang="ja-JP" altLang="en-US" sz="1100"/>
            <a:t>してください。</a:t>
          </a:r>
        </a:p>
      </xdr:txBody>
    </xdr:sp>
    <xdr:clientData/>
  </xdr:twoCellAnchor>
  <xdr:twoCellAnchor>
    <xdr:from>
      <xdr:col>19</xdr:col>
      <xdr:colOff>164064</xdr:colOff>
      <xdr:row>45</xdr:row>
      <xdr:rowOff>193999</xdr:rowOff>
    </xdr:from>
    <xdr:to>
      <xdr:col>25</xdr:col>
      <xdr:colOff>105747</xdr:colOff>
      <xdr:row>50</xdr:row>
      <xdr:rowOff>184280</xdr:rowOff>
    </xdr:to>
    <xdr:sp macro="" textlink="">
      <xdr:nvSpPr>
        <xdr:cNvPr id="94" name="角丸四角形吹き出し 93"/>
        <xdr:cNvSpPr/>
      </xdr:nvSpPr>
      <xdr:spPr>
        <a:xfrm>
          <a:off x="4936089" y="12976549"/>
          <a:ext cx="1484733" cy="1123756"/>
        </a:xfrm>
        <a:prstGeom prst="wedgeRoundRectCallout">
          <a:avLst>
            <a:gd name="adj1" fmla="val 75892"/>
            <a:gd name="adj2" fmla="val -1976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就労先</a:t>
          </a:r>
          <a:r>
            <a:rPr kumimoji="1" lang="ja-JP" altLang="ja-JP" sz="1100">
              <a:solidFill>
                <a:schemeClr val="dk1"/>
              </a:solidFill>
              <a:effectLst/>
              <a:latin typeface="+mn-lt"/>
              <a:ea typeface="+mn-ea"/>
              <a:cs typeface="+mn-cs"/>
            </a:rPr>
            <a:t>（雇用主）</a:t>
          </a:r>
          <a:r>
            <a:rPr kumimoji="1" lang="ja-JP" altLang="en-US" sz="1000"/>
            <a:t>が複数の場合は「有」としそれぞれの就労証明書を提出</a:t>
          </a:r>
        </a:p>
      </xdr:txBody>
    </xdr:sp>
    <xdr:clientData/>
  </xdr:twoCellAnchor>
  <xdr:twoCellAnchor>
    <xdr:from>
      <xdr:col>0</xdr:col>
      <xdr:colOff>20801</xdr:colOff>
      <xdr:row>50</xdr:row>
      <xdr:rowOff>38684</xdr:rowOff>
    </xdr:from>
    <xdr:to>
      <xdr:col>17</xdr:col>
      <xdr:colOff>238125</xdr:colOff>
      <xdr:row>51</xdr:row>
      <xdr:rowOff>165036</xdr:rowOff>
    </xdr:to>
    <xdr:sp macro="" textlink="">
      <xdr:nvSpPr>
        <xdr:cNvPr id="95" name="角丸四角形吹き出し 94"/>
        <xdr:cNvSpPr/>
      </xdr:nvSpPr>
      <xdr:spPr>
        <a:xfrm>
          <a:off x="20801" y="13954709"/>
          <a:ext cx="4474999" cy="364477"/>
        </a:xfrm>
        <a:prstGeom prst="wedgeRoundRectCallout">
          <a:avLst>
            <a:gd name="adj1" fmla="val -22773"/>
            <a:gd name="adj2" fmla="val -29065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きょうだいも申請をする場合は人数分の就労証明書を提出（コピー可）</a:t>
          </a:r>
        </a:p>
      </xdr:txBody>
    </xdr:sp>
    <xdr:clientData/>
  </xdr:twoCellAnchor>
  <xdr:twoCellAnchor>
    <xdr:from>
      <xdr:col>1</xdr:col>
      <xdr:colOff>9525</xdr:colOff>
      <xdr:row>0</xdr:row>
      <xdr:rowOff>371472</xdr:rowOff>
    </xdr:from>
    <xdr:to>
      <xdr:col>20</xdr:col>
      <xdr:colOff>116438</xdr:colOff>
      <xdr:row>15</xdr:row>
      <xdr:rowOff>0</xdr:rowOff>
    </xdr:to>
    <xdr:sp macro="" textlink="">
      <xdr:nvSpPr>
        <xdr:cNvPr id="96" name="角丸四角形 95"/>
        <xdr:cNvSpPr/>
      </xdr:nvSpPr>
      <xdr:spPr>
        <a:xfrm>
          <a:off x="152400" y="371472"/>
          <a:ext cx="4993238" cy="3314703"/>
        </a:xfrm>
        <a:prstGeom prst="roundRect">
          <a:avLst/>
        </a:prstGeom>
        <a:solidFill>
          <a:schemeClr val="accent4">
            <a:lumMod val="20000"/>
            <a:lumOff val="80000"/>
          </a:schemeClr>
        </a:solidFill>
        <a:ln w="44450" cmpd="dbl">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（項目№</a:t>
          </a:r>
          <a:r>
            <a:rPr kumimoji="1" lang="en-US" altLang="ja-JP" sz="1100"/>
            <a:t>8</a:t>
          </a:r>
          <a:r>
            <a:rPr kumimoji="1" lang="ja-JP" altLang="en-US" sz="1100"/>
            <a:t>）自営業、自営業専従者、家族従業者、内職の場合、この証明書の他、</a:t>
          </a:r>
          <a:r>
            <a:rPr kumimoji="1" lang="ja-JP" altLang="ja-JP" sz="1100" u="sng">
              <a:solidFill>
                <a:schemeClr val="dk1"/>
              </a:solidFill>
              <a:effectLst/>
              <a:latin typeface="+mn-lt"/>
              <a:ea typeface="+mn-ea"/>
              <a:cs typeface="+mn-cs"/>
            </a:rPr>
            <a:t>直近の確定申告書</a:t>
          </a:r>
          <a:r>
            <a:rPr kumimoji="1" lang="ja-JP" altLang="en-US" sz="1100" u="none">
              <a:solidFill>
                <a:schemeClr val="dk1"/>
              </a:solidFill>
              <a:effectLst/>
              <a:latin typeface="+mn-lt"/>
              <a:ea typeface="+mn-ea"/>
              <a:cs typeface="+mn-cs"/>
            </a:rPr>
            <a:t>又は</a:t>
          </a:r>
          <a:r>
            <a:rPr kumimoji="1" lang="ja-JP" altLang="ja-JP" sz="1100" u="sng">
              <a:solidFill>
                <a:schemeClr val="dk1"/>
              </a:solidFill>
              <a:effectLst/>
              <a:latin typeface="+mn-lt"/>
              <a:ea typeface="+mn-ea"/>
              <a:cs typeface="+mn-cs"/>
            </a:rPr>
            <a:t>市民税申告</a:t>
          </a:r>
          <a:r>
            <a:rPr kumimoji="1" lang="ja-JP" altLang="en-US" sz="1100" u="sng">
              <a:solidFill>
                <a:schemeClr val="dk1"/>
              </a:solidFill>
              <a:effectLst/>
              <a:latin typeface="+mn-lt"/>
              <a:ea typeface="+mn-ea"/>
              <a:cs typeface="+mn-cs"/>
            </a:rPr>
            <a:t>書の写しを添付。</a:t>
          </a:r>
          <a:endParaRPr kumimoji="1" lang="en-US" altLang="ja-JP" sz="1100" u="sng">
            <a:solidFill>
              <a:schemeClr val="dk1"/>
            </a:solidFill>
            <a:effectLst/>
            <a:latin typeface="+mn-lt"/>
            <a:ea typeface="+mn-ea"/>
            <a:cs typeface="+mn-cs"/>
          </a:endParaRPr>
        </a:p>
        <a:p>
          <a:pPr algn="l"/>
          <a:r>
            <a:rPr kumimoji="1" lang="ja-JP" altLang="en-US" sz="1100" u="none">
              <a:solidFill>
                <a:schemeClr val="dk1"/>
              </a:solidFill>
              <a:effectLst/>
              <a:latin typeface="+mn-lt"/>
              <a:ea typeface="+mn-ea"/>
              <a:cs typeface="+mn-cs"/>
            </a:rPr>
            <a:t>（業務委託の場合は</a:t>
          </a:r>
          <a:r>
            <a:rPr kumimoji="1" lang="ja-JP" altLang="en-US" sz="1100" u="sng">
              <a:solidFill>
                <a:schemeClr val="dk1"/>
              </a:solidFill>
              <a:effectLst/>
              <a:latin typeface="+mn-lt"/>
              <a:ea typeface="+mn-ea"/>
              <a:cs typeface="+mn-cs"/>
            </a:rPr>
            <a:t>業務委託契約書の写し</a:t>
          </a:r>
          <a:r>
            <a:rPr kumimoji="1" lang="ja-JP" altLang="en-US" sz="1100" u="none">
              <a:solidFill>
                <a:schemeClr val="dk1"/>
              </a:solidFill>
              <a:effectLst/>
              <a:latin typeface="+mn-lt"/>
              <a:ea typeface="+mn-ea"/>
              <a:cs typeface="+mn-cs"/>
            </a:rPr>
            <a:t>）</a:t>
          </a:r>
          <a:endParaRPr kumimoji="1" lang="en-US" altLang="ja-JP" sz="1100" u="none">
            <a:solidFill>
              <a:schemeClr val="dk1"/>
            </a:solidFill>
            <a:effectLst/>
            <a:latin typeface="+mn-lt"/>
            <a:ea typeface="+mn-ea"/>
            <a:cs typeface="+mn-cs"/>
          </a:endParaRPr>
        </a:p>
        <a:p>
          <a:pPr algn="l"/>
          <a:endParaRPr kumimoji="1" lang="en-US" altLang="ja-JP" sz="1100"/>
        </a:p>
        <a:p>
          <a:pPr algn="l"/>
          <a:r>
            <a:rPr kumimoji="1" lang="en-US" altLang="ja-JP" sz="1100" u="none"/>
            <a:t>※</a:t>
          </a:r>
          <a:r>
            <a:rPr kumimoji="1" lang="ja-JP" altLang="en-US" sz="1100" u="none"/>
            <a:t>申告書を用意できない場合、開業届（１年目のみ）、営業許可証、雇用契約書、納品書、領収書、就労による収入が確認できる書類（支払調書など）</a:t>
          </a:r>
          <a:r>
            <a:rPr kumimoji="1" lang="ja-JP" altLang="en-US" sz="1100"/>
            <a:t>など事業従事していることが分かる書類の写しでも認められることがあります。どの資料を添付すべきか判断に迷った場合は、保育課へお尋ねください。</a:t>
          </a:r>
          <a:endParaRPr kumimoji="1" lang="en-US" altLang="ja-JP" sz="1100"/>
        </a:p>
        <a:p>
          <a:pPr algn="l"/>
          <a:endParaRPr kumimoji="1" lang="en-US" altLang="ja-JP" sz="1100"/>
        </a:p>
        <a:p>
          <a:pPr algn="l"/>
          <a:r>
            <a:rPr kumimoji="1" lang="en-US" altLang="ja-JP" sz="1100"/>
            <a:t>※</a:t>
          </a:r>
          <a:r>
            <a:rPr kumimoji="1" lang="ja-JP" altLang="en-US" sz="1100" u="sng"/>
            <a:t>無</a:t>
          </a:r>
          <a:r>
            <a:rPr kumimoji="1" lang="ja-JP" altLang="en-US" sz="1100" u="sng" strike="noStrike" baseline="0"/>
            <a:t>収入の活動は、認定の就労事由に該当しない場合があります</a:t>
          </a:r>
          <a:r>
            <a:rPr kumimoji="1" lang="ja-JP" altLang="en-US" sz="1100"/>
            <a:t>。</a:t>
          </a:r>
          <a:endParaRPr kumimoji="1" lang="en-US" altLang="ja-JP" sz="1100"/>
        </a:p>
        <a:p>
          <a:pPr algn="l"/>
          <a:r>
            <a:rPr kumimoji="1" lang="en-US" altLang="ja-JP" sz="1100"/>
            <a:t>※</a:t>
          </a:r>
          <a:r>
            <a:rPr kumimoji="1" lang="ja-JP" altLang="en-US" sz="1100" u="sng"/>
            <a:t>自営業、農業等で法人化されている場合は提出不要です</a:t>
          </a:r>
          <a:r>
            <a:rPr kumimoji="1" lang="ja-JP" altLang="en-US" sz="1100"/>
            <a:t>。</a:t>
          </a:r>
        </a:p>
      </xdr:txBody>
    </xdr:sp>
    <xdr:clientData/>
  </xdr:twoCellAnchor>
  <xdr:twoCellAnchor>
    <xdr:from>
      <xdr:col>21</xdr:col>
      <xdr:colOff>171450</xdr:colOff>
      <xdr:row>0</xdr:row>
      <xdr:rowOff>295275</xdr:rowOff>
    </xdr:from>
    <xdr:to>
      <xdr:col>25</xdr:col>
      <xdr:colOff>258923</xdr:colOff>
      <xdr:row>1</xdr:row>
      <xdr:rowOff>207801</xdr:rowOff>
    </xdr:to>
    <xdr:sp macro="" textlink="">
      <xdr:nvSpPr>
        <xdr:cNvPr id="97" name="角丸四角形吹き出し 96"/>
        <xdr:cNvSpPr/>
      </xdr:nvSpPr>
      <xdr:spPr>
        <a:xfrm>
          <a:off x="5457825" y="295275"/>
          <a:ext cx="1116173" cy="293526"/>
        </a:xfrm>
        <a:prstGeom prst="wedgeRoundRectCallout">
          <a:avLst>
            <a:gd name="adj1" fmla="val 46246"/>
            <a:gd name="adj2" fmla="val 90646"/>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証明書発行日</a:t>
          </a:r>
        </a:p>
      </xdr:txBody>
    </xdr:sp>
    <xdr:clientData/>
  </xdr:twoCellAnchor>
  <xdr:twoCellAnchor>
    <xdr:from>
      <xdr:col>26</xdr:col>
      <xdr:colOff>171450</xdr:colOff>
      <xdr:row>0</xdr:row>
      <xdr:rowOff>57150</xdr:rowOff>
    </xdr:from>
    <xdr:to>
      <xdr:col>34</xdr:col>
      <xdr:colOff>239488</xdr:colOff>
      <xdr:row>1</xdr:row>
      <xdr:rowOff>164065</xdr:rowOff>
    </xdr:to>
    <xdr:sp macro="" textlink="">
      <xdr:nvSpPr>
        <xdr:cNvPr id="98" name="正方形/長方形 97"/>
        <xdr:cNvSpPr/>
      </xdr:nvSpPr>
      <xdr:spPr>
        <a:xfrm>
          <a:off x="6772275" y="57150"/>
          <a:ext cx="2296888" cy="487915"/>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b="1">
              <a:solidFill>
                <a:srgbClr val="FF0000"/>
              </a:solidFill>
              <a:latin typeface="HGP創英角ｺﾞｼｯｸUB" panose="020B0900000000000000" pitchFamily="50" charset="-128"/>
              <a:ea typeface="HGP創英角ｺﾞｼｯｸUB" panose="020B0900000000000000"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9"/>
  <sheetViews>
    <sheetView tabSelected="1" view="pageBreakPreview" zoomScaleNormal="96" zoomScaleSheetLayoutView="100" workbookViewId="0">
      <selection activeCell="K31" sqref="K31:L31"/>
    </sheetView>
  </sheetViews>
  <sheetFormatPr defaultRowHeight="18.75" x14ac:dyDescent="0.4"/>
  <cols>
    <col min="1" max="1" width="1.875" style="26" customWidth="1"/>
    <col min="2" max="2" width="3.375" style="27" customWidth="1"/>
    <col min="3" max="25" width="3.375" style="26" customWidth="1"/>
    <col min="26" max="26" width="3.75" style="26" customWidth="1"/>
    <col min="27" max="28" width="3.875" style="26" customWidth="1"/>
    <col min="29" max="31" width="3.375" style="26" customWidth="1"/>
    <col min="32" max="32" width="4.625" style="26" customWidth="1"/>
    <col min="33" max="34" width="3.375" style="26" customWidth="1"/>
    <col min="35" max="35" width="4.25" style="26" customWidth="1"/>
    <col min="36" max="36" width="6" style="26" customWidth="1"/>
    <col min="37" max="40" width="9.625" style="26" hidden="1" customWidth="1"/>
    <col min="41" max="42" width="9.375" style="26" hidden="1" customWidth="1"/>
    <col min="43" max="48" width="9" style="26" hidden="1" customWidth="1"/>
    <col min="49" max="52" width="9" style="26" customWidth="1"/>
    <col min="53" max="16384" width="9" style="26"/>
  </cols>
  <sheetData>
    <row r="1" spans="1:47" ht="30" x14ac:dyDescent="0.4">
      <c r="A1" s="348" t="s">
        <v>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row>
    <row r="2" spans="1:47" x14ac:dyDescent="0.4">
      <c r="A2" s="27"/>
      <c r="B2" s="349" t="s">
        <v>78</v>
      </c>
      <c r="C2" s="349"/>
      <c r="D2" s="349"/>
      <c r="E2" s="349"/>
      <c r="F2" s="349"/>
      <c r="G2" s="349"/>
      <c r="H2" s="349"/>
      <c r="I2" s="122" t="s">
        <v>79</v>
      </c>
      <c r="J2" s="145"/>
      <c r="K2" s="27"/>
      <c r="L2" s="27"/>
      <c r="M2" s="27"/>
      <c r="N2" s="27"/>
      <c r="O2" s="27"/>
      <c r="P2" s="27"/>
      <c r="Q2" s="27"/>
      <c r="R2" s="27"/>
      <c r="S2" s="27"/>
      <c r="T2" s="27"/>
      <c r="U2" s="27"/>
      <c r="V2" s="27"/>
      <c r="W2" s="27"/>
      <c r="X2" s="27"/>
      <c r="Y2" s="27"/>
      <c r="Z2" s="27"/>
      <c r="AA2" s="27"/>
      <c r="AB2" s="27"/>
      <c r="AC2" s="27"/>
      <c r="AD2" s="27"/>
      <c r="AE2" s="27"/>
      <c r="AF2" s="27"/>
      <c r="AG2" s="27"/>
      <c r="AH2" s="27"/>
      <c r="AI2" s="27"/>
      <c r="AS2" s="30">
        <v>1</v>
      </c>
      <c r="AT2" s="30">
        <v>0</v>
      </c>
      <c r="AU2" s="31" t="s">
        <v>189</v>
      </c>
    </row>
    <row r="3" spans="1:47" x14ac:dyDescent="0.4">
      <c r="A3" s="27"/>
      <c r="C3" s="27"/>
      <c r="D3" s="27"/>
      <c r="E3" s="27"/>
      <c r="F3" s="27"/>
      <c r="G3" s="27"/>
      <c r="H3" s="27"/>
      <c r="I3" s="27"/>
      <c r="J3" s="27"/>
      <c r="K3" s="27"/>
      <c r="L3" s="27"/>
      <c r="M3" s="27"/>
      <c r="N3" s="27"/>
      <c r="O3" s="27"/>
      <c r="P3" s="27"/>
      <c r="Q3" s="27"/>
      <c r="R3" s="27"/>
      <c r="S3" s="27"/>
      <c r="T3" s="27"/>
      <c r="U3" s="27"/>
      <c r="V3" s="349" t="s">
        <v>63</v>
      </c>
      <c r="W3" s="349"/>
      <c r="X3" s="349"/>
      <c r="Y3" s="199" t="s">
        <v>77</v>
      </c>
      <c r="Z3" s="199"/>
      <c r="AA3" s="198"/>
      <c r="AB3" s="198"/>
      <c r="AC3" s="123" t="s">
        <v>31</v>
      </c>
      <c r="AD3" s="198"/>
      <c r="AE3" s="198"/>
      <c r="AF3" s="123" t="s">
        <v>34</v>
      </c>
      <c r="AG3" s="198"/>
      <c r="AH3" s="198"/>
      <c r="AI3" s="123" t="s">
        <v>33</v>
      </c>
      <c r="AS3" s="30">
        <v>2</v>
      </c>
      <c r="AT3" s="30">
        <v>5</v>
      </c>
      <c r="AU3" s="30">
        <v>2</v>
      </c>
    </row>
    <row r="4" spans="1:47" ht="20.25" customHeight="1" x14ac:dyDescent="0.4">
      <c r="B4" s="350" t="str">
        <f>IF(OR($AA$3="",$AD$3="",AG3="",$S$20="",$U$20="",$W$20="",$Y$20=""),AK10,"")</f>
        <v>証明日・雇用開始日の元号・年・月・日を必ず入力してください。</v>
      </c>
      <c r="C4" s="350"/>
      <c r="D4" s="350"/>
      <c r="E4" s="350"/>
      <c r="F4" s="350"/>
      <c r="G4" s="350"/>
      <c r="H4" s="350"/>
      <c r="I4" s="350"/>
      <c r="J4" s="350"/>
      <c r="K4" s="350"/>
      <c r="L4" s="350"/>
      <c r="M4" s="350"/>
      <c r="N4" s="350"/>
      <c r="O4" s="350"/>
      <c r="P4" s="350"/>
      <c r="Q4" s="350"/>
      <c r="R4" s="350"/>
      <c r="S4" s="350"/>
      <c r="T4" s="350"/>
      <c r="U4" s="350"/>
      <c r="V4" s="300" t="s">
        <v>62</v>
      </c>
      <c r="W4" s="300"/>
      <c r="X4" s="300"/>
      <c r="Y4" s="300"/>
      <c r="Z4" s="347"/>
      <c r="AA4" s="347"/>
      <c r="AB4" s="347"/>
      <c r="AC4" s="347"/>
      <c r="AD4" s="347"/>
      <c r="AE4" s="347"/>
      <c r="AF4" s="347"/>
      <c r="AG4" s="347"/>
      <c r="AH4" s="347"/>
      <c r="AI4" s="347"/>
      <c r="AS4" s="30">
        <v>3</v>
      </c>
      <c r="AT4" s="30">
        <v>10</v>
      </c>
      <c r="AU4" s="30">
        <v>3</v>
      </c>
    </row>
    <row r="5" spans="1:47" ht="20.25" customHeight="1" x14ac:dyDescent="0.4">
      <c r="B5" s="350" t="str">
        <f>IF(OR($AA$3="",$AD$3="",AG3="",$S$20="",$U$20="",$W$20="",$Y$20=""),AL10,"")</f>
        <v>※該当箇所を入力後、警告箇所が非表示となります。</v>
      </c>
      <c r="C5" s="350"/>
      <c r="D5" s="350"/>
      <c r="E5" s="350"/>
      <c r="F5" s="350"/>
      <c r="G5" s="350"/>
      <c r="H5" s="350"/>
      <c r="I5" s="350"/>
      <c r="J5" s="350"/>
      <c r="K5" s="350"/>
      <c r="L5" s="350"/>
      <c r="M5" s="350"/>
      <c r="N5" s="350"/>
      <c r="O5" s="350"/>
      <c r="P5" s="350"/>
      <c r="Q5" s="350"/>
      <c r="R5" s="350"/>
      <c r="S5" s="350"/>
      <c r="T5" s="350"/>
      <c r="U5" s="350"/>
      <c r="V5" s="300" t="s">
        <v>61</v>
      </c>
      <c r="W5" s="300"/>
      <c r="X5" s="300"/>
      <c r="Y5" s="300"/>
      <c r="Z5" s="347"/>
      <c r="AA5" s="347"/>
      <c r="AB5" s="347"/>
      <c r="AC5" s="347"/>
      <c r="AD5" s="347"/>
      <c r="AE5" s="347"/>
      <c r="AF5" s="347"/>
      <c r="AG5" s="347"/>
      <c r="AH5" s="347"/>
      <c r="AI5" s="347"/>
      <c r="AS5" s="30">
        <v>4</v>
      </c>
      <c r="AT5" s="30">
        <v>15</v>
      </c>
      <c r="AU5" s="30">
        <v>4</v>
      </c>
    </row>
    <row r="6" spans="1:47" ht="20.25" customHeight="1" x14ac:dyDescent="0.4">
      <c r="V6" s="300" t="s">
        <v>60</v>
      </c>
      <c r="W6" s="300"/>
      <c r="X6" s="300"/>
      <c r="Y6" s="300"/>
      <c r="Z6" s="347"/>
      <c r="AA6" s="347"/>
      <c r="AB6" s="347"/>
      <c r="AC6" s="347"/>
      <c r="AD6" s="347"/>
      <c r="AE6" s="347"/>
      <c r="AF6" s="347"/>
      <c r="AG6" s="347"/>
      <c r="AH6" s="347"/>
      <c r="AI6" s="347"/>
      <c r="AS6" s="30">
        <v>5</v>
      </c>
      <c r="AT6" s="30">
        <v>20</v>
      </c>
      <c r="AU6" s="30">
        <v>5</v>
      </c>
    </row>
    <row r="7" spans="1:47" ht="20.25" customHeight="1" x14ac:dyDescent="0.4">
      <c r="V7" s="300" t="s">
        <v>59</v>
      </c>
      <c r="W7" s="300"/>
      <c r="X7" s="300"/>
      <c r="Y7" s="300"/>
      <c r="Z7" s="347"/>
      <c r="AA7" s="347"/>
      <c r="AB7" s="347"/>
      <c r="AC7" s="347"/>
      <c r="AD7" s="347"/>
      <c r="AE7" s="347"/>
      <c r="AF7" s="347"/>
      <c r="AG7" s="347"/>
      <c r="AH7" s="347"/>
      <c r="AI7" s="347"/>
      <c r="AS7" s="30">
        <v>6</v>
      </c>
      <c r="AT7" s="30">
        <v>25</v>
      </c>
      <c r="AU7" s="30">
        <v>6</v>
      </c>
    </row>
    <row r="8" spans="1:47" ht="20.25" customHeight="1" x14ac:dyDescent="0.4">
      <c r="A8" s="26" t="s">
        <v>1</v>
      </c>
      <c r="V8" s="300" t="s">
        <v>175</v>
      </c>
      <c r="W8" s="300"/>
      <c r="X8" s="300"/>
      <c r="Y8" s="300"/>
      <c r="Z8" s="346"/>
      <c r="AA8" s="346"/>
      <c r="AB8" s="139" t="s">
        <v>38</v>
      </c>
      <c r="AC8" s="346"/>
      <c r="AD8" s="346"/>
      <c r="AE8" s="346"/>
      <c r="AF8" s="139" t="s">
        <v>38</v>
      </c>
      <c r="AG8" s="346"/>
      <c r="AH8" s="346"/>
      <c r="AI8" s="346"/>
      <c r="AS8" s="30">
        <v>7</v>
      </c>
      <c r="AT8" s="30">
        <v>30</v>
      </c>
      <c r="AU8" s="30">
        <v>7</v>
      </c>
    </row>
    <row r="9" spans="1:47" ht="15" customHeight="1" x14ac:dyDescent="0.35">
      <c r="B9" s="344" t="s">
        <v>64</v>
      </c>
      <c r="C9" s="344"/>
      <c r="D9" s="344"/>
      <c r="E9" s="344"/>
      <c r="F9" s="344"/>
      <c r="G9" s="344"/>
      <c r="H9" s="344"/>
      <c r="I9" s="344"/>
      <c r="J9" s="344"/>
      <c r="K9" s="344"/>
      <c r="L9" s="344"/>
      <c r="M9" s="344"/>
      <c r="N9" s="344"/>
      <c r="O9" s="344"/>
      <c r="P9" s="344"/>
      <c r="Q9" s="344"/>
      <c r="R9" s="344"/>
      <c r="S9" s="344"/>
      <c r="T9" s="344"/>
      <c r="U9" s="35"/>
      <c r="V9" s="36"/>
      <c r="W9" s="36"/>
      <c r="X9" s="36"/>
      <c r="Y9" s="36"/>
      <c r="Z9" s="35"/>
      <c r="AA9" s="35"/>
      <c r="AB9" s="35"/>
      <c r="AC9" s="35"/>
      <c r="AD9" s="35"/>
      <c r="AE9" s="35"/>
      <c r="AF9" s="35"/>
      <c r="AG9" s="35"/>
      <c r="AS9" s="30">
        <v>8</v>
      </c>
      <c r="AT9" s="30">
        <v>35</v>
      </c>
      <c r="AU9" s="30">
        <v>8</v>
      </c>
    </row>
    <row r="10" spans="1:47" x14ac:dyDescent="0.4">
      <c r="B10" s="345" t="s">
        <v>65</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K10" s="26" t="s">
        <v>212</v>
      </c>
      <c r="AL10" s="26" t="s">
        <v>213</v>
      </c>
      <c r="AS10" s="30">
        <v>9</v>
      </c>
      <c r="AT10" s="30">
        <v>40</v>
      </c>
      <c r="AU10" s="30">
        <v>9</v>
      </c>
    </row>
    <row r="11" spans="1:47" ht="5.25" customHeight="1" thickBot="1" x14ac:dyDescent="0.4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38"/>
      <c r="AI11" s="38"/>
      <c r="AS11" s="30">
        <v>10</v>
      </c>
      <c r="AT11" s="30">
        <v>45</v>
      </c>
      <c r="AU11" s="30">
        <v>10</v>
      </c>
    </row>
    <row r="12" spans="1:47" ht="15" customHeight="1" thickBot="1" x14ac:dyDescent="0.45">
      <c r="B12" s="124" t="s">
        <v>2</v>
      </c>
      <c r="C12" s="237" t="s">
        <v>3</v>
      </c>
      <c r="D12" s="238"/>
      <c r="E12" s="238"/>
      <c r="F12" s="238"/>
      <c r="G12" s="238"/>
      <c r="H12" s="239"/>
      <c r="I12" s="238" t="s">
        <v>4</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9"/>
      <c r="AK12" s="26" t="s">
        <v>190</v>
      </c>
      <c r="AS12" s="30">
        <v>11</v>
      </c>
      <c r="AT12" s="30">
        <v>50</v>
      </c>
      <c r="AU12" s="30">
        <v>11</v>
      </c>
    </row>
    <row r="13" spans="1:47" ht="22.5" customHeight="1" x14ac:dyDescent="0.4">
      <c r="B13" s="151">
        <v>1</v>
      </c>
      <c r="C13" s="261" t="s">
        <v>5</v>
      </c>
      <c r="D13" s="272"/>
      <c r="E13" s="272"/>
      <c r="F13" s="272"/>
      <c r="G13" s="272"/>
      <c r="H13" s="273"/>
      <c r="I13" s="40"/>
      <c r="J13" s="335" t="s">
        <v>99</v>
      </c>
      <c r="K13" s="335"/>
      <c r="L13" s="335"/>
      <c r="M13" s="41"/>
      <c r="N13" s="41" t="s">
        <v>100</v>
      </c>
      <c r="O13" s="41"/>
      <c r="P13" s="335" t="s">
        <v>101</v>
      </c>
      <c r="Q13" s="335"/>
      <c r="R13" s="335"/>
      <c r="S13" s="335"/>
      <c r="T13" s="335"/>
      <c r="U13" s="335"/>
      <c r="V13" s="133"/>
      <c r="W13" s="335" t="s">
        <v>102</v>
      </c>
      <c r="X13" s="335"/>
      <c r="Y13" s="133"/>
      <c r="Z13" s="335" t="s">
        <v>103</v>
      </c>
      <c r="AA13" s="335"/>
      <c r="AB13" s="133"/>
      <c r="AC13" s="335" t="s">
        <v>104</v>
      </c>
      <c r="AD13" s="335"/>
      <c r="AE13" s="335"/>
      <c r="AF13" s="335"/>
      <c r="AG13" s="335"/>
      <c r="AH13" s="335"/>
      <c r="AI13" s="336"/>
      <c r="AK13" s="26" t="s">
        <v>191</v>
      </c>
      <c r="AS13" s="30">
        <v>12</v>
      </c>
      <c r="AT13" s="30">
        <v>55</v>
      </c>
      <c r="AU13" s="30">
        <v>12</v>
      </c>
    </row>
    <row r="14" spans="1:47" ht="22.5" customHeight="1" x14ac:dyDescent="0.4">
      <c r="B14" s="152"/>
      <c r="C14" s="262"/>
      <c r="D14" s="165"/>
      <c r="E14" s="165"/>
      <c r="F14" s="165"/>
      <c r="G14" s="165"/>
      <c r="H14" s="274"/>
      <c r="I14" s="43"/>
      <c r="J14" s="324" t="s">
        <v>105</v>
      </c>
      <c r="K14" s="324"/>
      <c r="L14" s="324"/>
      <c r="M14" s="134"/>
      <c r="N14" s="324" t="s">
        <v>106</v>
      </c>
      <c r="O14" s="324"/>
      <c r="P14" s="324"/>
      <c r="Q14" s="324"/>
      <c r="R14" s="134"/>
      <c r="S14" s="324" t="s">
        <v>107</v>
      </c>
      <c r="T14" s="324"/>
      <c r="U14" s="324"/>
      <c r="V14" s="324"/>
      <c r="W14" s="134"/>
      <c r="X14" s="324" t="s">
        <v>108</v>
      </c>
      <c r="Y14" s="324"/>
      <c r="Z14" s="324"/>
      <c r="AA14" s="324"/>
      <c r="AB14" s="134"/>
      <c r="AC14" s="324" t="s">
        <v>109</v>
      </c>
      <c r="AD14" s="324"/>
      <c r="AE14" s="324"/>
      <c r="AF14" s="324"/>
      <c r="AG14" s="324"/>
      <c r="AH14" s="134"/>
      <c r="AI14" s="45"/>
      <c r="AK14" s="26" t="s">
        <v>180</v>
      </c>
      <c r="AS14" s="30">
        <v>13</v>
      </c>
      <c r="AT14" s="30"/>
      <c r="AU14" s="30">
        <v>13</v>
      </c>
    </row>
    <row r="15" spans="1:47" ht="22.5" customHeight="1" x14ac:dyDescent="0.4">
      <c r="B15" s="152"/>
      <c r="C15" s="262"/>
      <c r="D15" s="165"/>
      <c r="E15" s="165"/>
      <c r="F15" s="165"/>
      <c r="G15" s="165"/>
      <c r="H15" s="274"/>
      <c r="I15" s="43"/>
      <c r="J15" s="324" t="s">
        <v>110</v>
      </c>
      <c r="K15" s="324"/>
      <c r="L15" s="324"/>
      <c r="M15" s="324"/>
      <c r="N15" s="324"/>
      <c r="O15" s="324"/>
      <c r="P15" s="324"/>
      <c r="Q15" s="324"/>
      <c r="R15" s="134"/>
      <c r="S15" s="324" t="s">
        <v>111</v>
      </c>
      <c r="T15" s="324"/>
      <c r="U15" s="324"/>
      <c r="V15" s="324"/>
      <c r="W15" s="324"/>
      <c r="X15" s="324"/>
      <c r="Y15" s="134"/>
      <c r="Z15" s="324" t="s">
        <v>112</v>
      </c>
      <c r="AA15" s="324"/>
      <c r="AB15" s="324"/>
      <c r="AC15" s="324"/>
      <c r="AD15" s="324"/>
      <c r="AE15" s="324"/>
      <c r="AF15" s="134"/>
      <c r="AG15" s="134" t="s">
        <v>113</v>
      </c>
      <c r="AH15" s="134"/>
      <c r="AI15" s="45"/>
      <c r="AK15" s="26" t="s">
        <v>181</v>
      </c>
      <c r="AS15" s="30">
        <v>14</v>
      </c>
      <c r="AT15" s="30"/>
      <c r="AU15" s="30">
        <v>14</v>
      </c>
    </row>
    <row r="16" spans="1:47" ht="22.5" customHeight="1" thickBot="1" x14ac:dyDescent="0.45">
      <c r="B16" s="159"/>
      <c r="C16" s="210"/>
      <c r="D16" s="211"/>
      <c r="E16" s="211"/>
      <c r="F16" s="211"/>
      <c r="G16" s="211"/>
      <c r="H16" s="212"/>
      <c r="I16" s="43"/>
      <c r="J16" s="134" t="s">
        <v>114</v>
      </c>
      <c r="K16" s="134"/>
      <c r="L16" s="134"/>
      <c r="M16" s="134"/>
      <c r="N16" s="134"/>
      <c r="O16" s="134" t="s">
        <v>115</v>
      </c>
      <c r="P16" s="134"/>
      <c r="Q16" s="134"/>
      <c r="R16" s="134"/>
      <c r="S16" s="134"/>
      <c r="T16" s="134"/>
      <c r="U16" s="134" t="s">
        <v>116</v>
      </c>
      <c r="V16" s="134"/>
      <c r="W16" s="134"/>
      <c r="X16" s="325" t="s">
        <v>97</v>
      </c>
      <c r="Y16" s="325"/>
      <c r="Z16" s="325"/>
      <c r="AA16" s="326"/>
      <c r="AB16" s="326"/>
      <c r="AC16" s="326"/>
      <c r="AD16" s="326"/>
      <c r="AE16" s="326"/>
      <c r="AF16" s="326"/>
      <c r="AG16" s="326"/>
      <c r="AH16" s="326"/>
      <c r="AI16" s="45" t="s">
        <v>36</v>
      </c>
      <c r="AK16" s="26" t="s">
        <v>182</v>
      </c>
      <c r="AS16" s="30">
        <v>15</v>
      </c>
      <c r="AT16" s="30"/>
      <c r="AU16" s="30">
        <v>15</v>
      </c>
    </row>
    <row r="17" spans="2:47" ht="13.5" customHeight="1" x14ac:dyDescent="0.4">
      <c r="B17" s="261">
        <v>2</v>
      </c>
      <c r="C17" s="328" t="s">
        <v>6</v>
      </c>
      <c r="D17" s="329"/>
      <c r="E17" s="329"/>
      <c r="F17" s="329"/>
      <c r="G17" s="329"/>
      <c r="H17" s="330"/>
      <c r="I17" s="331"/>
      <c r="J17" s="332"/>
      <c r="K17" s="332"/>
      <c r="L17" s="332"/>
      <c r="M17" s="332"/>
      <c r="N17" s="332"/>
      <c r="O17" s="332"/>
      <c r="P17" s="332"/>
      <c r="Q17" s="332"/>
      <c r="R17" s="332"/>
      <c r="S17" s="332"/>
      <c r="T17" s="332"/>
      <c r="U17" s="332"/>
      <c r="V17" s="332"/>
      <c r="W17" s="332"/>
      <c r="X17" s="333"/>
      <c r="Y17" s="265"/>
      <c r="Z17" s="266"/>
      <c r="AA17" s="266"/>
      <c r="AB17" s="266"/>
      <c r="AC17" s="266"/>
      <c r="AD17" s="266"/>
      <c r="AE17" s="266"/>
      <c r="AF17" s="266"/>
      <c r="AG17" s="266"/>
      <c r="AH17" s="266"/>
      <c r="AI17" s="334"/>
      <c r="AS17" s="30">
        <v>16</v>
      </c>
      <c r="AT17" s="30"/>
      <c r="AU17" s="30">
        <v>16</v>
      </c>
    </row>
    <row r="18" spans="2:47" ht="24" customHeight="1" thickBot="1" x14ac:dyDescent="0.45">
      <c r="B18" s="210"/>
      <c r="C18" s="210" t="s">
        <v>7</v>
      </c>
      <c r="D18" s="211"/>
      <c r="E18" s="211"/>
      <c r="F18" s="211"/>
      <c r="G18" s="211"/>
      <c r="H18" s="212"/>
      <c r="I18" s="337"/>
      <c r="J18" s="338"/>
      <c r="K18" s="338"/>
      <c r="L18" s="338"/>
      <c r="M18" s="338"/>
      <c r="N18" s="338"/>
      <c r="O18" s="338"/>
      <c r="P18" s="338"/>
      <c r="Q18" s="338"/>
      <c r="R18" s="338"/>
      <c r="S18" s="338"/>
      <c r="T18" s="338"/>
      <c r="U18" s="338"/>
      <c r="V18" s="338"/>
      <c r="W18" s="338"/>
      <c r="X18" s="339"/>
      <c r="Y18" s="340" t="s">
        <v>98</v>
      </c>
      <c r="Z18" s="341"/>
      <c r="AA18" s="342"/>
      <c r="AB18" s="343"/>
      <c r="AC18" s="263"/>
      <c r="AD18" s="263"/>
      <c r="AE18" s="38" t="s">
        <v>31</v>
      </c>
      <c r="AF18" s="2"/>
      <c r="AG18" s="38" t="s">
        <v>32</v>
      </c>
      <c r="AH18" s="2"/>
      <c r="AI18" s="47" t="s">
        <v>33</v>
      </c>
      <c r="AK18" s="26" t="s">
        <v>130</v>
      </c>
      <c r="AS18" s="30">
        <v>17</v>
      </c>
      <c r="AT18" s="30"/>
      <c r="AU18" s="30">
        <v>17</v>
      </c>
    </row>
    <row r="19" spans="2:47" ht="21" customHeight="1" thickBot="1" x14ac:dyDescent="0.45">
      <c r="B19" s="124">
        <v>3</v>
      </c>
      <c r="C19" s="237" t="s">
        <v>8</v>
      </c>
      <c r="D19" s="238"/>
      <c r="E19" s="238"/>
      <c r="F19" s="238"/>
      <c r="G19" s="238"/>
      <c r="H19" s="239"/>
      <c r="I19" s="321"/>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3"/>
      <c r="AK19" s="26" t="s">
        <v>131</v>
      </c>
      <c r="AS19" s="30">
        <v>18</v>
      </c>
      <c r="AT19" s="30"/>
      <c r="AU19" s="30">
        <v>18</v>
      </c>
    </row>
    <row r="20" spans="2:47" ht="21" customHeight="1" x14ac:dyDescent="0.4">
      <c r="B20" s="151">
        <v>4</v>
      </c>
      <c r="C20" s="261" t="s">
        <v>9</v>
      </c>
      <c r="D20" s="272"/>
      <c r="E20" s="272"/>
      <c r="F20" s="272"/>
      <c r="G20" s="272"/>
      <c r="H20" s="273"/>
      <c r="I20" s="48"/>
      <c r="J20" s="310" t="s">
        <v>70</v>
      </c>
      <c r="K20" s="48"/>
      <c r="L20" s="312" t="s">
        <v>69</v>
      </c>
      <c r="M20" s="314" t="s">
        <v>117</v>
      </c>
      <c r="N20" s="154"/>
      <c r="O20" s="154"/>
      <c r="P20" s="154"/>
      <c r="Q20" s="154"/>
      <c r="R20" s="315"/>
      <c r="S20" s="318"/>
      <c r="T20" s="319"/>
      <c r="U20" s="20"/>
      <c r="V20" s="48" t="s">
        <v>31</v>
      </c>
      <c r="W20" s="21"/>
      <c r="X20" s="48" t="s">
        <v>34</v>
      </c>
      <c r="Y20" s="21"/>
      <c r="Z20" s="48" t="s">
        <v>33</v>
      </c>
      <c r="AA20" s="48" t="s">
        <v>35</v>
      </c>
      <c r="AB20" s="272" t="s">
        <v>77</v>
      </c>
      <c r="AC20" s="272"/>
      <c r="AD20" s="20"/>
      <c r="AE20" s="48" t="s">
        <v>31</v>
      </c>
      <c r="AF20" s="21"/>
      <c r="AG20" s="48" t="s">
        <v>34</v>
      </c>
      <c r="AH20" s="21"/>
      <c r="AI20" s="128" t="s">
        <v>33</v>
      </c>
      <c r="AJ20" s="52" t="str">
        <f>AL20</f>
        <v>開始日
未入力</v>
      </c>
      <c r="AK20" s="26" t="s">
        <v>77</v>
      </c>
      <c r="AL20" s="26" t="str">
        <f>IF(OR($AA$3="",$AD$3="",$AG$3="",$S$20="",$U$20="",$W$20="",$Y$20=""),CONCATENATE(AK12,CHAR(10),AK13),"")</f>
        <v>開始日
未入力</v>
      </c>
      <c r="AS20" s="30">
        <v>19</v>
      </c>
      <c r="AT20" s="30"/>
      <c r="AU20" s="30">
        <v>19</v>
      </c>
    </row>
    <row r="21" spans="2:47" ht="18" customHeight="1" thickBot="1" x14ac:dyDescent="0.45">
      <c r="B21" s="159"/>
      <c r="C21" s="210"/>
      <c r="D21" s="211"/>
      <c r="E21" s="211"/>
      <c r="F21" s="211"/>
      <c r="G21" s="211"/>
      <c r="H21" s="212"/>
      <c r="I21" s="38"/>
      <c r="J21" s="311"/>
      <c r="K21" s="38"/>
      <c r="L21" s="313"/>
      <c r="M21" s="316"/>
      <c r="N21" s="161"/>
      <c r="O21" s="161"/>
      <c r="P21" s="161"/>
      <c r="Q21" s="161"/>
      <c r="R21" s="317"/>
      <c r="S21" s="53"/>
      <c r="T21" s="54"/>
      <c r="U21" s="54"/>
      <c r="V21" s="55"/>
      <c r="W21" s="55"/>
      <c r="X21" s="55"/>
      <c r="Y21" s="55"/>
      <c r="Z21" s="303" t="s">
        <v>127</v>
      </c>
      <c r="AA21" s="303"/>
      <c r="AB21" s="303"/>
      <c r="AC21" s="303"/>
      <c r="AD21" s="303"/>
      <c r="AE21" s="56"/>
      <c r="AF21" s="57" t="s">
        <v>51</v>
      </c>
      <c r="AG21" s="56"/>
      <c r="AH21" s="56" t="s">
        <v>50</v>
      </c>
      <c r="AI21" s="58"/>
      <c r="AS21" s="30">
        <v>20</v>
      </c>
      <c r="AU21" s="30">
        <v>20</v>
      </c>
    </row>
    <row r="22" spans="2:47" ht="21" customHeight="1" thickBot="1" x14ac:dyDescent="0.45">
      <c r="B22" s="124">
        <v>5</v>
      </c>
      <c r="C22" s="237" t="s">
        <v>10</v>
      </c>
      <c r="D22" s="238"/>
      <c r="E22" s="238"/>
      <c r="F22" s="238"/>
      <c r="G22" s="238"/>
      <c r="H22" s="239"/>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5"/>
      <c r="AL22" s="59">
        <v>1</v>
      </c>
      <c r="AS22" s="30">
        <v>21</v>
      </c>
      <c r="AU22" s="30">
        <v>21</v>
      </c>
    </row>
    <row r="23" spans="2:47" ht="33.75" customHeight="1" thickBot="1" x14ac:dyDescent="0.45">
      <c r="B23" s="126">
        <v>6</v>
      </c>
      <c r="C23" s="261" t="s">
        <v>11</v>
      </c>
      <c r="D23" s="272"/>
      <c r="E23" s="272"/>
      <c r="F23" s="272"/>
      <c r="G23" s="272"/>
      <c r="H23" s="273"/>
      <c r="I23" s="306" t="s">
        <v>28</v>
      </c>
      <c r="J23" s="307"/>
      <c r="K23" s="307"/>
      <c r="L23" s="307"/>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9"/>
      <c r="AK23" s="61">
        <f>TIME(K29,N29,0)</f>
        <v>0</v>
      </c>
      <c r="AL23" s="59">
        <f>TIME(T29,W29,0)</f>
        <v>0</v>
      </c>
      <c r="AM23" s="59">
        <f>IF(T29&lt;=23,(AL23-AK23),AL23+AL22-AK23)</f>
        <v>0</v>
      </c>
      <c r="AN23" s="62">
        <f>IF(HOUR(AM23)=0,IF(Q28&gt;0,(24*60+MINUTE(AM23))*Q28,(24*60+MINUTE(AM23))*AC28*4),IF(Q28&gt;0,(HOUR(AM23)*60+MINUTE(AM23))*Q28,(HOUR(AM23)*60+MINUTE(AM23))*AC28*4))</f>
        <v>0</v>
      </c>
      <c r="AO23" s="62">
        <f>ROUNDDOWN(AN23/60,0)</f>
        <v>0</v>
      </c>
      <c r="AP23" s="62">
        <f>IF(Q28&gt;0,AC29*Q28,AC29*AC28*4)</f>
        <v>0</v>
      </c>
      <c r="AQ23" s="26" t="str">
        <f>IF(ROUNDDOWN((AN23-AP23)/60,0)&gt;0,ROUNDDOWN((AN23-AP23)/60,0),"_")</f>
        <v>_</v>
      </c>
      <c r="AS23" s="30">
        <v>22</v>
      </c>
      <c r="AU23" s="30">
        <v>22</v>
      </c>
    </row>
    <row r="24" spans="2:47" ht="21" customHeight="1" thickBot="1" x14ac:dyDescent="0.45">
      <c r="B24" s="124">
        <v>7</v>
      </c>
      <c r="C24" s="237" t="s">
        <v>12</v>
      </c>
      <c r="D24" s="238"/>
      <c r="E24" s="238"/>
      <c r="F24" s="238"/>
      <c r="G24" s="238"/>
      <c r="H24" s="239"/>
      <c r="I24" s="327"/>
      <c r="J24" s="327"/>
      <c r="K24" s="125" t="s">
        <v>38</v>
      </c>
      <c r="L24" s="327"/>
      <c r="M24" s="327"/>
      <c r="N24" s="327"/>
      <c r="O24" s="125" t="s">
        <v>38</v>
      </c>
      <c r="P24" s="327"/>
      <c r="Q24" s="327"/>
      <c r="R24" s="327"/>
      <c r="S24" s="64"/>
      <c r="T24" s="64"/>
      <c r="U24" s="64"/>
      <c r="V24" s="64"/>
      <c r="W24" s="64"/>
      <c r="X24" s="64"/>
      <c r="Y24" s="64"/>
      <c r="Z24" s="64"/>
      <c r="AA24" s="64"/>
      <c r="AB24" s="64"/>
      <c r="AC24" s="64"/>
      <c r="AD24" s="64"/>
      <c r="AE24" s="64"/>
      <c r="AF24" s="64"/>
      <c r="AG24" s="64"/>
      <c r="AH24" s="64"/>
      <c r="AI24" s="65"/>
      <c r="AK24" s="61">
        <f t="shared" ref="AK24:AK25" si="0">TIME(K30,N30,0)</f>
        <v>0</v>
      </c>
      <c r="AL24" s="61">
        <f t="shared" ref="AL24:AL25" si="1">TIME(T30,W30,0)</f>
        <v>0</v>
      </c>
      <c r="AM24" s="61">
        <f t="shared" ref="AM24:AM25" si="2">IF(T30&lt;=23,(AL24-AK24),AL24+AL23-AK24)</f>
        <v>0</v>
      </c>
      <c r="AN24" s="62">
        <f>IF(HOUR(AM24)=0,IF(Q28&gt;0,(24*60+MINUTE(AM24))*Q28,(24*60+MINUTE(AM24))*Q28*4),IF(Q28&gt;0,(HOUR(AM24)*60+MINUTE(AM24))*Q28,(HOUR(AM24)*60+MINUTE(AM24))*Q28*4))</f>
        <v>0</v>
      </c>
      <c r="AO24" s="62">
        <f>IF(AN24&gt;0,ROUNDDOWN(AN24/60,0),0)</f>
        <v>0</v>
      </c>
      <c r="AP24" s="62">
        <f>IF(AO24&gt;0,AC30*4,AC30)</f>
        <v>0</v>
      </c>
      <c r="AS24" s="30">
        <v>23</v>
      </c>
      <c r="AU24" s="30">
        <v>23</v>
      </c>
    </row>
    <row r="25" spans="2:47" x14ac:dyDescent="0.4">
      <c r="B25" s="261">
        <v>8</v>
      </c>
      <c r="C25" s="261" t="s">
        <v>13</v>
      </c>
      <c r="D25" s="272"/>
      <c r="E25" s="272"/>
      <c r="F25" s="272"/>
      <c r="G25" s="272"/>
      <c r="H25" s="273"/>
      <c r="I25" s="48"/>
      <c r="J25" s="302" t="s">
        <v>87</v>
      </c>
      <c r="K25" s="302"/>
      <c r="L25" s="48"/>
      <c r="M25" s="48" t="s">
        <v>88</v>
      </c>
      <c r="N25" s="48"/>
      <c r="O25" s="48"/>
      <c r="P25" s="48"/>
      <c r="Q25" s="48"/>
      <c r="R25" s="48"/>
      <c r="S25" s="302" t="s">
        <v>89</v>
      </c>
      <c r="T25" s="302"/>
      <c r="U25" s="302"/>
      <c r="V25" s="48"/>
      <c r="W25" s="302" t="s">
        <v>90</v>
      </c>
      <c r="X25" s="302"/>
      <c r="Y25" s="302"/>
      <c r="Z25" s="48"/>
      <c r="AA25" s="302" t="s">
        <v>118</v>
      </c>
      <c r="AB25" s="302"/>
      <c r="AC25" s="302"/>
      <c r="AD25" s="302"/>
      <c r="AE25" s="135"/>
      <c r="AF25" s="302" t="s">
        <v>91</v>
      </c>
      <c r="AG25" s="302"/>
      <c r="AH25" s="302"/>
      <c r="AI25" s="320"/>
      <c r="AK25" s="61">
        <f t="shared" si="0"/>
        <v>0</v>
      </c>
      <c r="AL25" s="61">
        <f t="shared" si="1"/>
        <v>0</v>
      </c>
      <c r="AM25" s="61">
        <f t="shared" si="2"/>
        <v>0</v>
      </c>
      <c r="AN25" s="62">
        <f>IF(HOUR(AM25)=0,IF(Q28&gt;0,(24*60+MINUTE(AM25))*Q28,(24*60+MINUTE(AM25))*Q28*4),IF(Q28&gt;0,(HOUR(AM25)*60+MINUTE(AM25))*Q28,(HOUR(AM25)*60+MINUTE(AM25))*Q28*4))</f>
        <v>0</v>
      </c>
      <c r="AO25" s="62">
        <f>IF(AN25&gt;0,ROUNDDOWN(AN25/60,0)*MOD(AN25/60,0),0)</f>
        <v>0</v>
      </c>
      <c r="AP25" s="62">
        <f>IF(AO25&gt;0,AC31*4,AC31)</f>
        <v>0</v>
      </c>
      <c r="AS25" s="30">
        <v>24</v>
      </c>
      <c r="AU25" s="30">
        <v>24</v>
      </c>
    </row>
    <row r="26" spans="2:47" ht="19.5" thickBot="1" x14ac:dyDescent="0.45">
      <c r="B26" s="210"/>
      <c r="C26" s="210"/>
      <c r="D26" s="211"/>
      <c r="E26" s="211"/>
      <c r="F26" s="211"/>
      <c r="G26" s="211"/>
      <c r="H26" s="212"/>
      <c r="I26" s="38"/>
      <c r="J26" s="290" t="s">
        <v>92</v>
      </c>
      <c r="K26" s="290"/>
      <c r="L26" s="290"/>
      <c r="M26" s="38"/>
      <c r="N26" s="290" t="s">
        <v>93</v>
      </c>
      <c r="O26" s="290"/>
      <c r="P26" s="290"/>
      <c r="Q26" s="290"/>
      <c r="R26" s="38"/>
      <c r="S26" s="290" t="s">
        <v>94</v>
      </c>
      <c r="T26" s="290"/>
      <c r="U26" s="290"/>
      <c r="V26" s="137"/>
      <c r="W26" s="138" t="s">
        <v>95</v>
      </c>
      <c r="X26" s="137"/>
      <c r="Y26" s="290" t="s">
        <v>96</v>
      </c>
      <c r="Z26" s="290"/>
      <c r="AA26" s="290"/>
      <c r="AB26" s="137"/>
      <c r="AC26" s="290" t="s">
        <v>97</v>
      </c>
      <c r="AD26" s="290"/>
      <c r="AE26" s="290"/>
      <c r="AF26" s="291"/>
      <c r="AG26" s="291"/>
      <c r="AH26" s="291"/>
      <c r="AI26" s="68" t="s">
        <v>36</v>
      </c>
      <c r="AS26" s="30">
        <v>25</v>
      </c>
      <c r="AU26" s="30">
        <v>25</v>
      </c>
    </row>
    <row r="27" spans="2:47" ht="25.5" customHeight="1" x14ac:dyDescent="0.4">
      <c r="B27" s="261">
        <v>9</v>
      </c>
      <c r="C27" s="153" t="s">
        <v>14</v>
      </c>
      <c r="D27" s="272"/>
      <c r="E27" s="272"/>
      <c r="F27" s="272"/>
      <c r="G27" s="272"/>
      <c r="H27" s="273"/>
      <c r="I27" s="69"/>
      <c r="J27" s="292" t="s">
        <v>81</v>
      </c>
      <c r="K27" s="292"/>
      <c r="L27" s="292"/>
      <c r="M27" s="292"/>
      <c r="N27" s="292"/>
      <c r="O27" s="292"/>
      <c r="P27" s="292"/>
      <c r="Q27" s="292"/>
      <c r="R27" s="293"/>
      <c r="S27" s="294" t="s">
        <v>27</v>
      </c>
      <c r="T27" s="295"/>
      <c r="U27" s="296" t="s">
        <v>39</v>
      </c>
      <c r="V27" s="296"/>
      <c r="W27" s="254">
        <f>AO23</f>
        <v>0</v>
      </c>
      <c r="X27" s="254"/>
      <c r="Y27" s="296" t="s">
        <v>40</v>
      </c>
      <c r="Z27" s="296"/>
      <c r="AA27" s="297">
        <f>MOD(AN23,60)</f>
        <v>0</v>
      </c>
      <c r="AB27" s="297"/>
      <c r="AC27" s="298" t="s">
        <v>76</v>
      </c>
      <c r="AD27" s="298"/>
      <c r="AE27" s="298"/>
      <c r="AF27" s="298"/>
      <c r="AG27" s="254">
        <f>IF(Q28="",AC28*AC29*4,Q28*AC29)</f>
        <v>0</v>
      </c>
      <c r="AH27" s="254"/>
      <c r="AI27" s="70" t="s">
        <v>42</v>
      </c>
      <c r="AS27" s="30">
        <v>26</v>
      </c>
      <c r="AU27" s="30">
        <v>26</v>
      </c>
    </row>
    <row r="28" spans="2:47" x14ac:dyDescent="0.4">
      <c r="B28" s="262"/>
      <c r="C28" s="262"/>
      <c r="D28" s="165"/>
      <c r="E28" s="165"/>
      <c r="F28" s="165"/>
      <c r="G28" s="165"/>
      <c r="H28" s="274"/>
      <c r="I28" s="278" t="s">
        <v>29</v>
      </c>
      <c r="J28" s="279"/>
      <c r="K28" s="279"/>
      <c r="L28" s="279"/>
      <c r="M28" s="279"/>
      <c r="N28" s="279"/>
      <c r="O28" s="299" t="s">
        <v>39</v>
      </c>
      <c r="P28" s="279"/>
      <c r="Q28" s="280"/>
      <c r="R28" s="280"/>
      <c r="S28" s="280"/>
      <c r="T28" s="71" t="s">
        <v>33</v>
      </c>
      <c r="U28" s="299" t="s">
        <v>30</v>
      </c>
      <c r="V28" s="279"/>
      <c r="W28" s="279"/>
      <c r="X28" s="279"/>
      <c r="Y28" s="279"/>
      <c r="Z28" s="284"/>
      <c r="AA28" s="279" t="s">
        <v>43</v>
      </c>
      <c r="AB28" s="279"/>
      <c r="AC28" s="282"/>
      <c r="AD28" s="282"/>
      <c r="AE28" s="282"/>
      <c r="AF28" s="72" t="s">
        <v>33</v>
      </c>
      <c r="AG28" s="72"/>
      <c r="AH28" s="72"/>
      <c r="AI28" s="73"/>
      <c r="AS28" s="30">
        <v>27</v>
      </c>
      <c r="AU28" s="30">
        <v>27</v>
      </c>
    </row>
    <row r="29" spans="2:47" x14ac:dyDescent="0.4">
      <c r="B29" s="262"/>
      <c r="C29" s="262"/>
      <c r="D29" s="165"/>
      <c r="E29" s="165"/>
      <c r="F29" s="165"/>
      <c r="G29" s="165"/>
      <c r="H29" s="274"/>
      <c r="I29" s="165" t="s">
        <v>44</v>
      </c>
      <c r="J29" s="165"/>
      <c r="K29" s="280"/>
      <c r="L29" s="280"/>
      <c r="M29" s="72" t="s">
        <v>47</v>
      </c>
      <c r="N29" s="280"/>
      <c r="O29" s="280"/>
      <c r="P29" s="74" t="s">
        <v>41</v>
      </c>
      <c r="Q29" s="74"/>
      <c r="R29" s="74"/>
      <c r="S29" s="74" t="s">
        <v>35</v>
      </c>
      <c r="T29" s="280"/>
      <c r="U29" s="280"/>
      <c r="V29" s="72" t="s">
        <v>47</v>
      </c>
      <c r="W29" s="280"/>
      <c r="X29" s="280"/>
      <c r="Y29" s="300" t="s">
        <v>76</v>
      </c>
      <c r="Z29" s="300"/>
      <c r="AA29" s="300"/>
      <c r="AB29" s="300"/>
      <c r="AC29" s="301"/>
      <c r="AD29" s="301"/>
      <c r="AE29" s="74" t="s">
        <v>42</v>
      </c>
      <c r="AF29" s="74"/>
      <c r="AG29" s="74"/>
      <c r="AH29" s="74"/>
      <c r="AI29" s="75"/>
      <c r="AS29" s="30">
        <v>28</v>
      </c>
      <c r="AU29" s="30">
        <v>28</v>
      </c>
    </row>
    <row r="30" spans="2:47" x14ac:dyDescent="0.4">
      <c r="B30" s="262"/>
      <c r="C30" s="262"/>
      <c r="D30" s="165"/>
      <c r="E30" s="165"/>
      <c r="F30" s="165"/>
      <c r="G30" s="165"/>
      <c r="H30" s="274"/>
      <c r="I30" s="278" t="s">
        <v>45</v>
      </c>
      <c r="J30" s="279"/>
      <c r="K30" s="280"/>
      <c r="L30" s="280"/>
      <c r="M30" s="72" t="s">
        <v>47</v>
      </c>
      <c r="N30" s="280"/>
      <c r="O30" s="280"/>
      <c r="P30" s="72" t="s">
        <v>41</v>
      </c>
      <c r="Q30" s="72"/>
      <c r="R30" s="72"/>
      <c r="S30" s="72" t="s">
        <v>35</v>
      </c>
      <c r="T30" s="280"/>
      <c r="U30" s="280"/>
      <c r="V30" s="72" t="s">
        <v>47</v>
      </c>
      <c r="W30" s="280"/>
      <c r="X30" s="280"/>
      <c r="Y30" s="281" t="s">
        <v>76</v>
      </c>
      <c r="Z30" s="281"/>
      <c r="AA30" s="281"/>
      <c r="AB30" s="281"/>
      <c r="AC30" s="282"/>
      <c r="AD30" s="282"/>
      <c r="AE30" s="72" t="s">
        <v>42</v>
      </c>
      <c r="AF30" s="72"/>
      <c r="AG30" s="72"/>
      <c r="AH30" s="72"/>
      <c r="AI30" s="73"/>
      <c r="AL30" s="59">
        <v>1</v>
      </c>
      <c r="AN30" s="76" t="str">
        <f>IF(AM33=TRUE,(HOUR(AM31)*60+MINUTE(AM31))*S33,IF(AO32=TRUE,(HOUR(AM31)*60+MINUTE(AM31))*S33,""))</f>
        <v/>
      </c>
      <c r="AO30" s="62" t="e">
        <f>ROUNDDOWN(AN30/60,0)</f>
        <v>#VALUE!</v>
      </c>
      <c r="AR30" s="26" t="s">
        <v>188</v>
      </c>
      <c r="AS30" s="30">
        <v>29</v>
      </c>
      <c r="AU30" s="30">
        <v>29</v>
      </c>
    </row>
    <row r="31" spans="2:47" ht="19.5" thickBot="1" x14ac:dyDescent="0.45">
      <c r="B31" s="210"/>
      <c r="C31" s="210"/>
      <c r="D31" s="211"/>
      <c r="E31" s="211"/>
      <c r="F31" s="211"/>
      <c r="G31" s="211"/>
      <c r="H31" s="212"/>
      <c r="I31" s="211" t="s">
        <v>46</v>
      </c>
      <c r="J31" s="211"/>
      <c r="K31" s="288"/>
      <c r="L31" s="288"/>
      <c r="M31" s="38" t="s">
        <v>47</v>
      </c>
      <c r="N31" s="288"/>
      <c r="O31" s="288"/>
      <c r="P31" s="38" t="s">
        <v>41</v>
      </c>
      <c r="Q31" s="38"/>
      <c r="R31" s="38"/>
      <c r="S31" s="38" t="s">
        <v>35</v>
      </c>
      <c r="T31" s="280"/>
      <c r="U31" s="280"/>
      <c r="V31" s="38" t="s">
        <v>47</v>
      </c>
      <c r="W31" s="288"/>
      <c r="X31" s="288"/>
      <c r="Y31" s="289" t="s">
        <v>76</v>
      </c>
      <c r="Z31" s="289"/>
      <c r="AA31" s="289"/>
      <c r="AB31" s="289"/>
      <c r="AC31" s="263"/>
      <c r="AD31" s="263"/>
      <c r="AE31" s="38" t="s">
        <v>42</v>
      </c>
      <c r="AF31" s="38"/>
      <c r="AG31" s="38"/>
      <c r="AH31" s="38"/>
      <c r="AI31" s="47"/>
      <c r="AK31" s="61">
        <f>TIME(M34,P34,0)</f>
        <v>0</v>
      </c>
      <c r="AL31" s="61">
        <f>TIME(T34,W34,0)</f>
        <v>0</v>
      </c>
      <c r="AM31" s="59">
        <f>IF(T34&lt;=23,(AL31-AK31),AL31+AL30-AK31)</f>
        <v>0</v>
      </c>
      <c r="AN31" s="76" t="str">
        <f>IF(AM33=TRUE,(HOUR(AM31)*60+MINUTE(AM31))*S33,IF(AO32=TRUE,(HOUR(AM31)*60+MINUTE(AM31))*S33*4,""))</f>
        <v/>
      </c>
      <c r="AO31" s="62" t="e">
        <f>ROUNDDOWN(AN31/60,0)</f>
        <v>#VALUE!</v>
      </c>
      <c r="AP31" s="62" t="str">
        <f>IF(AM33=TRUE,IF(AO32=TRUE,AC34*S33,AC34*S33),IF(AO32=TRUE,AC34*S33*4,""))</f>
        <v/>
      </c>
      <c r="AQ31" s="26" t="e">
        <f>IF(ROUNDDOWN((AN31-AP31)/60,0)&gt;0,ROUNDDOWN((AN31-AP31)/60,0),"_")</f>
        <v>#VALUE!</v>
      </c>
      <c r="AR31" s="26" t="s">
        <v>187</v>
      </c>
      <c r="AS31" s="30">
        <v>30</v>
      </c>
      <c r="AU31" s="30">
        <v>30</v>
      </c>
    </row>
    <row r="32" spans="2:47" ht="26.25" customHeight="1" x14ac:dyDescent="0.4">
      <c r="B32" s="261">
        <v>10</v>
      </c>
      <c r="C32" s="153" t="s">
        <v>15</v>
      </c>
      <c r="D32" s="272"/>
      <c r="E32" s="272"/>
      <c r="F32" s="272"/>
      <c r="G32" s="272"/>
      <c r="H32" s="273"/>
      <c r="I32" s="261" t="s">
        <v>27</v>
      </c>
      <c r="J32" s="272"/>
      <c r="K32" s="272"/>
      <c r="L32" s="275"/>
      <c r="M32" s="127" t="str">
        <f>IF(AM33=TRUE,"☑","")</f>
        <v/>
      </c>
      <c r="N32" s="250" t="s">
        <v>39</v>
      </c>
      <c r="O32" s="250"/>
      <c r="P32" s="127" t="str">
        <f>IF(AO33=TRUE,"☑","")</f>
        <v/>
      </c>
      <c r="Q32" s="250" t="s">
        <v>43</v>
      </c>
      <c r="R32" s="250"/>
      <c r="S32" s="276" t="str">
        <f>IF($AK$34=TRUE,"",$AO$30)</f>
        <v/>
      </c>
      <c r="T32" s="276"/>
      <c r="U32" s="272" t="s">
        <v>40</v>
      </c>
      <c r="V32" s="272"/>
      <c r="W32" s="277" t="str">
        <f>IF($AK$34=TRUE,"",MOD(ROUNDDOWN(AN30,0),60))</f>
        <v/>
      </c>
      <c r="X32" s="277"/>
      <c r="Y32" s="250" t="s">
        <v>76</v>
      </c>
      <c r="Z32" s="250"/>
      <c r="AA32" s="250"/>
      <c r="AB32" s="250"/>
      <c r="AC32" s="283">
        <f>AC34*S33</f>
        <v>0</v>
      </c>
      <c r="AD32" s="283"/>
      <c r="AE32" s="48" t="s">
        <v>42</v>
      </c>
      <c r="AF32" s="48"/>
      <c r="AG32" s="48"/>
      <c r="AH32" s="48"/>
      <c r="AI32" s="78"/>
      <c r="AL32" s="26" t="s">
        <v>183</v>
      </c>
      <c r="AM32" s="24" t="b">
        <f>IF(AM33=TRUE,TRUE,FALSE)</f>
        <v>0</v>
      </c>
      <c r="AN32" s="26" t="s">
        <v>185</v>
      </c>
      <c r="AO32" s="24" t="b">
        <f>IF(AO33=TRUE,TRUE,FALSE)</f>
        <v>0</v>
      </c>
      <c r="AS32" s="30">
        <v>31</v>
      </c>
      <c r="AU32" s="30">
        <v>31</v>
      </c>
    </row>
    <row r="33" spans="2:47" ht="26.25" customHeight="1" x14ac:dyDescent="0.4">
      <c r="B33" s="262"/>
      <c r="C33" s="262"/>
      <c r="D33" s="165"/>
      <c r="E33" s="165"/>
      <c r="F33" s="165"/>
      <c r="G33" s="165"/>
      <c r="H33" s="274"/>
      <c r="I33" s="278" t="s">
        <v>26</v>
      </c>
      <c r="J33" s="279"/>
      <c r="K33" s="279"/>
      <c r="L33" s="284"/>
      <c r="M33" s="72"/>
      <c r="N33" s="281" t="s">
        <v>39</v>
      </c>
      <c r="O33" s="281"/>
      <c r="P33" s="72"/>
      <c r="Q33" s="281" t="s">
        <v>43</v>
      </c>
      <c r="R33" s="281"/>
      <c r="S33" s="280"/>
      <c r="T33" s="280"/>
      <c r="U33" s="279" t="s">
        <v>33</v>
      </c>
      <c r="V33" s="279"/>
      <c r="W33" s="140"/>
      <c r="X33" s="140"/>
      <c r="Y33" s="140"/>
      <c r="Z33" s="285" t="s">
        <v>157</v>
      </c>
      <c r="AA33" s="286"/>
      <c r="AB33" s="286"/>
      <c r="AC33" s="286"/>
      <c r="AD33" s="286"/>
      <c r="AE33" s="286"/>
      <c r="AF33" s="286"/>
      <c r="AG33" s="286"/>
      <c r="AH33" s="286"/>
      <c r="AI33" s="287"/>
      <c r="AL33" s="26" t="s">
        <v>184</v>
      </c>
      <c r="AM33" s="24" t="b">
        <v>0</v>
      </c>
      <c r="AN33" s="26" t="s">
        <v>186</v>
      </c>
      <c r="AO33" s="24" t="b">
        <v>0</v>
      </c>
      <c r="AS33" s="30">
        <v>32</v>
      </c>
      <c r="AU33" s="30">
        <v>32</v>
      </c>
    </row>
    <row r="34" spans="2:47" ht="26.25" customHeight="1" thickBot="1" x14ac:dyDescent="0.45">
      <c r="B34" s="210"/>
      <c r="C34" s="210"/>
      <c r="D34" s="211"/>
      <c r="E34" s="211"/>
      <c r="F34" s="211"/>
      <c r="G34" s="211"/>
      <c r="H34" s="212"/>
      <c r="I34" s="267" t="s">
        <v>25</v>
      </c>
      <c r="J34" s="268"/>
      <c r="K34" s="268"/>
      <c r="L34" s="269"/>
      <c r="M34" s="270"/>
      <c r="N34" s="270"/>
      <c r="O34" s="38" t="s">
        <v>47</v>
      </c>
      <c r="P34" s="270"/>
      <c r="Q34" s="270"/>
      <c r="R34" s="38" t="s">
        <v>41</v>
      </c>
      <c r="S34" s="38" t="s">
        <v>35</v>
      </c>
      <c r="T34" s="270"/>
      <c r="U34" s="270"/>
      <c r="V34" s="38" t="s">
        <v>47</v>
      </c>
      <c r="W34" s="270"/>
      <c r="X34" s="270"/>
      <c r="Y34" s="271" t="s">
        <v>76</v>
      </c>
      <c r="Z34" s="271"/>
      <c r="AA34" s="271"/>
      <c r="AB34" s="271"/>
      <c r="AC34" s="263"/>
      <c r="AD34" s="263"/>
      <c r="AE34" s="38" t="s">
        <v>42</v>
      </c>
      <c r="AF34" s="38"/>
      <c r="AG34" s="38"/>
      <c r="AH34" s="38"/>
      <c r="AI34" s="47"/>
      <c r="AK34" s="24" t="b">
        <f>ISERROR(AO30)</f>
        <v>1</v>
      </c>
      <c r="AO34" s="26" t="e">
        <f>IF(AM32=TRUE,AO31,AO31/4)</f>
        <v>#VALUE!</v>
      </c>
      <c r="AS34" s="30">
        <v>33</v>
      </c>
      <c r="AU34" s="30">
        <v>33</v>
      </c>
    </row>
    <row r="35" spans="2:47" ht="27.75" customHeight="1" x14ac:dyDescent="0.4">
      <c r="B35" s="151">
        <v>11</v>
      </c>
      <c r="C35" s="153" t="s">
        <v>16</v>
      </c>
      <c r="D35" s="154"/>
      <c r="E35" s="154"/>
      <c r="F35" s="154"/>
      <c r="G35" s="154"/>
      <c r="H35" s="155"/>
      <c r="I35" s="80"/>
      <c r="J35" s="250" t="s">
        <v>80</v>
      </c>
      <c r="K35" s="250"/>
      <c r="L35" s="250"/>
      <c r="M35" s="250"/>
      <c r="N35" s="250"/>
      <c r="O35" s="250"/>
      <c r="P35" s="250"/>
      <c r="Q35" s="264"/>
      <c r="R35" s="251" t="s">
        <v>24</v>
      </c>
      <c r="S35" s="252"/>
      <c r="T35" s="265" t="s">
        <v>77</v>
      </c>
      <c r="U35" s="266"/>
      <c r="V35" s="254"/>
      <c r="W35" s="254"/>
      <c r="X35" s="80" t="s">
        <v>31</v>
      </c>
      <c r="Y35" s="25"/>
      <c r="Z35" s="80" t="s">
        <v>34</v>
      </c>
      <c r="AA35" s="25"/>
      <c r="AB35" s="80" t="s">
        <v>33</v>
      </c>
      <c r="AC35" s="82" t="s">
        <v>35</v>
      </c>
      <c r="AD35" s="22"/>
      <c r="AE35" s="82" t="s">
        <v>31</v>
      </c>
      <c r="AF35" s="25"/>
      <c r="AG35" s="82" t="s">
        <v>34</v>
      </c>
      <c r="AH35" s="25"/>
      <c r="AI35" s="84" t="s">
        <v>33</v>
      </c>
      <c r="AS35" s="30">
        <v>34</v>
      </c>
      <c r="AU35" s="30">
        <v>34</v>
      </c>
    </row>
    <row r="36" spans="2:47" ht="27.75" customHeight="1" thickBot="1" x14ac:dyDescent="0.45">
      <c r="B36" s="159"/>
      <c r="C36" s="160"/>
      <c r="D36" s="161"/>
      <c r="E36" s="161"/>
      <c r="F36" s="161"/>
      <c r="G36" s="161"/>
      <c r="H36" s="162"/>
      <c r="I36" s="148" t="s">
        <v>126</v>
      </c>
      <c r="J36" s="149"/>
      <c r="K36" s="149"/>
      <c r="L36" s="149"/>
      <c r="M36" s="149"/>
      <c r="N36" s="149"/>
      <c r="O36" s="149"/>
      <c r="P36" s="149"/>
      <c r="Q36" s="149"/>
      <c r="R36" s="149"/>
      <c r="S36" s="149"/>
      <c r="T36" s="150"/>
      <c r="U36" s="137"/>
      <c r="V36" s="131" t="s">
        <v>125</v>
      </c>
      <c r="W36" s="137"/>
      <c r="X36" s="54" t="s">
        <v>124</v>
      </c>
      <c r="Y36" s="54"/>
      <c r="Z36" s="138"/>
      <c r="AA36" s="136"/>
      <c r="AB36" s="87"/>
      <c r="AC36" s="87"/>
      <c r="AD36" s="87"/>
      <c r="AE36" s="87"/>
      <c r="AF36" s="54"/>
      <c r="AG36" s="54"/>
      <c r="AH36" s="131"/>
      <c r="AI36" s="132"/>
      <c r="AS36" s="30">
        <v>35</v>
      </c>
      <c r="AU36" s="30">
        <v>35</v>
      </c>
    </row>
    <row r="37" spans="2:47" ht="19.5" thickBot="1" x14ac:dyDescent="0.45">
      <c r="B37" s="124">
        <v>12</v>
      </c>
      <c r="C37" s="237" t="s">
        <v>17</v>
      </c>
      <c r="D37" s="238"/>
      <c r="E37" s="238"/>
      <c r="F37" s="238"/>
      <c r="G37" s="238"/>
      <c r="H37" s="239"/>
      <c r="I37" s="64"/>
      <c r="J37" s="242" t="s">
        <v>119</v>
      </c>
      <c r="K37" s="242"/>
      <c r="L37" s="242"/>
      <c r="M37" s="64"/>
      <c r="N37" s="258" t="s">
        <v>75</v>
      </c>
      <c r="O37" s="259"/>
      <c r="P37" s="259"/>
      <c r="Q37" s="260" t="s">
        <v>77</v>
      </c>
      <c r="R37" s="260"/>
      <c r="S37" s="249"/>
      <c r="T37" s="249"/>
      <c r="U37" s="48" t="s">
        <v>31</v>
      </c>
      <c r="V37" s="249"/>
      <c r="W37" s="249"/>
      <c r="X37" s="48" t="s">
        <v>34</v>
      </c>
      <c r="Y37" s="249"/>
      <c r="Z37" s="249"/>
      <c r="AA37" s="48" t="s">
        <v>33</v>
      </c>
      <c r="AB37" s="141"/>
      <c r="AC37" s="141"/>
      <c r="AD37" s="141"/>
      <c r="AE37" s="141"/>
      <c r="AF37" s="141"/>
      <c r="AG37" s="141"/>
      <c r="AH37" s="141"/>
      <c r="AI37" s="90"/>
      <c r="AN37" s="91" t="str">
        <f>IF(Q28&gt;0,(HOUR(AM39)*60+MINUTE(AM39))*Q28,IF(AC28&gt;0,(HOUR(AM39)*60+MINUTE(AM39))*AC28*4,""))</f>
        <v/>
      </c>
      <c r="AP37" s="26" t="str">
        <f>IF(Q28="",IF(AC28&gt;0,AC39*AC28*4,""),AC39*Q28)</f>
        <v/>
      </c>
      <c r="AS37" s="30"/>
      <c r="AU37" s="30">
        <v>36</v>
      </c>
    </row>
    <row r="38" spans="2:47" ht="26.25" customHeight="1" x14ac:dyDescent="0.4">
      <c r="B38" s="151">
        <v>13</v>
      </c>
      <c r="C38" s="153" t="s">
        <v>18</v>
      </c>
      <c r="D38" s="154"/>
      <c r="E38" s="154"/>
      <c r="F38" s="154"/>
      <c r="G38" s="154"/>
      <c r="H38" s="155"/>
      <c r="I38" s="48"/>
      <c r="J38" s="250" t="s">
        <v>73</v>
      </c>
      <c r="K38" s="250"/>
      <c r="L38" s="250"/>
      <c r="M38" s="48"/>
      <c r="N38" s="250" t="s">
        <v>74</v>
      </c>
      <c r="O38" s="250"/>
      <c r="P38" s="250"/>
      <c r="Q38" s="48"/>
      <c r="R38" s="251" t="s">
        <v>24</v>
      </c>
      <c r="S38" s="252"/>
      <c r="T38" s="253" t="s">
        <v>77</v>
      </c>
      <c r="U38" s="253"/>
      <c r="V38" s="254"/>
      <c r="W38" s="254"/>
      <c r="X38" s="48" t="s">
        <v>31</v>
      </c>
      <c r="Y38" s="21"/>
      <c r="Z38" s="48" t="s">
        <v>34</v>
      </c>
      <c r="AA38" s="21"/>
      <c r="AB38" s="48" t="s">
        <v>33</v>
      </c>
      <c r="AC38" s="147" t="s">
        <v>35</v>
      </c>
      <c r="AD38" s="22"/>
      <c r="AE38" s="92" t="s">
        <v>31</v>
      </c>
      <c r="AF38" s="21"/>
      <c r="AG38" s="92" t="s">
        <v>34</v>
      </c>
      <c r="AH38" s="21"/>
      <c r="AI38" s="78" t="s">
        <v>33</v>
      </c>
      <c r="AL38" s="59">
        <v>1</v>
      </c>
      <c r="AN38" s="93" t="str">
        <f>IF(AM33=TRUE,(HOUR(AM39)*60+MINUTE(AM39))*S33,IF(AO32=TRUE,(HOUR(AM39)*60+MINUTE(AM39))*S33*4,"0"))</f>
        <v>0</v>
      </c>
      <c r="AP38" s="26" t="str">
        <f>IF(AM33=TRUE,IF(AO32=TRUE,AC39*S33,AC39*S33),IF(AO32=TRUE,AC39*S33*4,""))</f>
        <v/>
      </c>
      <c r="AU38" s="30">
        <v>37</v>
      </c>
    </row>
    <row r="39" spans="2:47" ht="33" customHeight="1" x14ac:dyDescent="0.4">
      <c r="B39" s="152"/>
      <c r="C39" s="156"/>
      <c r="D39" s="157"/>
      <c r="E39" s="157"/>
      <c r="F39" s="157"/>
      <c r="G39" s="157"/>
      <c r="H39" s="158"/>
      <c r="I39" s="255" t="s">
        <v>23</v>
      </c>
      <c r="J39" s="256"/>
      <c r="K39" s="256"/>
      <c r="L39" s="256"/>
      <c r="M39" s="257"/>
      <c r="N39" s="204"/>
      <c r="O39" s="94" t="s">
        <v>47</v>
      </c>
      <c r="P39" s="245"/>
      <c r="Q39" s="245"/>
      <c r="R39" s="94" t="s">
        <v>41</v>
      </c>
      <c r="S39" s="94" t="s">
        <v>35</v>
      </c>
      <c r="T39" s="204"/>
      <c r="U39" s="204"/>
      <c r="V39" s="94" t="s">
        <v>47</v>
      </c>
      <c r="W39" s="245"/>
      <c r="X39" s="245"/>
      <c r="Y39" s="94" t="s">
        <v>76</v>
      </c>
      <c r="Z39" s="94"/>
      <c r="AA39" s="94"/>
      <c r="AB39" s="94"/>
      <c r="AC39" s="204"/>
      <c r="AD39" s="204"/>
      <c r="AE39" s="94" t="s">
        <v>42</v>
      </c>
      <c r="AF39" s="94"/>
      <c r="AG39" s="94"/>
      <c r="AH39" s="94"/>
      <c r="AI39" s="95"/>
      <c r="AK39" s="61">
        <f>TIME(M39,P39,0)</f>
        <v>0</v>
      </c>
      <c r="AL39" s="61">
        <f>TIME(T39,W39,0)</f>
        <v>0</v>
      </c>
      <c r="AM39" s="59">
        <f>IF(T42&lt;=23,(AL39-AK39),AL39+AL38-AK39)</f>
        <v>0</v>
      </c>
      <c r="AN39" s="96" t="str">
        <f>IF(AN37="",IF(AN38&gt;0,AN38,0),IF(AN38&gt;0,AN37,AN37))</f>
        <v>0</v>
      </c>
      <c r="AO39" s="96">
        <f>IF(AN39="",0,ROUNDDOWN(AN39/60,0))</f>
        <v>0</v>
      </c>
      <c r="AP39" s="96" t="str">
        <f>IF(AP37="",IF(AP38&gt;0,AP38,0),AP37)</f>
        <v/>
      </c>
      <c r="AQ39" s="26" t="e">
        <f>IF(ROUNDDOWN((AN39-AP39)/60,0)&gt;0,ROUNDDOWN((AN39-AP39)/60,0),"_")</f>
        <v>#VALUE!</v>
      </c>
      <c r="AU39" s="30">
        <v>38</v>
      </c>
    </row>
    <row r="40" spans="2:47" ht="21.75" customHeight="1" thickBot="1" x14ac:dyDescent="0.45">
      <c r="B40" s="152"/>
      <c r="C40" s="156"/>
      <c r="D40" s="157"/>
      <c r="E40" s="157"/>
      <c r="F40" s="157"/>
      <c r="G40" s="157"/>
      <c r="H40" s="158"/>
      <c r="I40" s="246" t="s">
        <v>27</v>
      </c>
      <c r="J40" s="247"/>
      <c r="K40" s="220" t="s">
        <v>39</v>
      </c>
      <c r="L40" s="220"/>
      <c r="M40" s="204">
        <f>AO39</f>
        <v>0</v>
      </c>
      <c r="N40" s="204"/>
      <c r="O40" s="220" t="s">
        <v>40</v>
      </c>
      <c r="P40" s="220"/>
      <c r="Q40" s="245">
        <f>MOD(AN39,60)</f>
        <v>0</v>
      </c>
      <c r="R40" s="245"/>
      <c r="S40" s="248" t="s">
        <v>76</v>
      </c>
      <c r="T40" s="248"/>
      <c r="U40" s="248"/>
      <c r="V40" s="248"/>
      <c r="W40" s="248"/>
      <c r="X40" s="204" t="str">
        <f>AP39</f>
        <v/>
      </c>
      <c r="Y40" s="204"/>
      <c r="Z40" s="144" t="s">
        <v>42</v>
      </c>
      <c r="AA40" s="98"/>
      <c r="AB40" s="99"/>
      <c r="AC40" s="99"/>
      <c r="AD40" s="99"/>
      <c r="AE40" s="99"/>
      <c r="AF40" s="100"/>
      <c r="AG40" s="100"/>
      <c r="AH40" s="142"/>
      <c r="AI40" s="102"/>
      <c r="AU40" s="30">
        <v>39</v>
      </c>
    </row>
    <row r="41" spans="2:47" ht="19.5" thickBot="1" x14ac:dyDescent="0.45">
      <c r="B41" s="124">
        <v>14</v>
      </c>
      <c r="C41" s="237" t="s">
        <v>19</v>
      </c>
      <c r="D41" s="238"/>
      <c r="E41" s="238"/>
      <c r="F41" s="238"/>
      <c r="G41" s="238"/>
      <c r="H41" s="239"/>
      <c r="I41" s="237" t="s">
        <v>21</v>
      </c>
      <c r="J41" s="238"/>
      <c r="K41" s="238"/>
      <c r="L41" s="238"/>
      <c r="M41" s="240"/>
      <c r="N41" s="64"/>
      <c r="O41" s="241" t="s">
        <v>71</v>
      </c>
      <c r="P41" s="241"/>
      <c r="Q41" s="241"/>
      <c r="R41" s="141"/>
      <c r="S41" s="242" t="s">
        <v>72</v>
      </c>
      <c r="T41" s="242"/>
      <c r="U41" s="242"/>
      <c r="V41" s="242"/>
      <c r="W41" s="243"/>
      <c r="X41" s="244" t="s">
        <v>22</v>
      </c>
      <c r="Y41" s="238"/>
      <c r="Z41" s="238"/>
      <c r="AA41" s="238"/>
      <c r="AB41" s="238"/>
      <c r="AC41" s="238"/>
      <c r="AD41" s="238"/>
      <c r="AE41" s="240"/>
      <c r="AF41" s="64"/>
      <c r="AG41" s="64" t="s">
        <v>51</v>
      </c>
      <c r="AH41" s="64"/>
      <c r="AI41" s="65" t="s">
        <v>50</v>
      </c>
      <c r="AU41" s="30">
        <v>40</v>
      </c>
    </row>
    <row r="42" spans="2:47" ht="73.5" customHeight="1" thickBot="1" x14ac:dyDescent="0.45">
      <c r="B42" s="130">
        <v>15</v>
      </c>
      <c r="C42" s="210" t="s">
        <v>20</v>
      </c>
      <c r="D42" s="211"/>
      <c r="E42" s="211"/>
      <c r="F42" s="211"/>
      <c r="G42" s="211"/>
      <c r="H42" s="212"/>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U42" s="30">
        <v>41</v>
      </c>
    </row>
    <row r="43" spans="2:47" x14ac:dyDescent="0.4">
      <c r="B43" s="215" t="s">
        <v>48</v>
      </c>
      <c r="C43" s="215"/>
      <c r="D43" s="215"/>
      <c r="E43" s="215"/>
      <c r="F43" s="215"/>
      <c r="G43" s="215"/>
      <c r="H43" s="215"/>
      <c r="I43" s="215"/>
      <c r="U43" s="216" t="s">
        <v>67</v>
      </c>
      <c r="V43" s="217"/>
      <c r="W43" s="217"/>
      <c r="X43" s="217"/>
      <c r="Y43" s="217"/>
      <c r="Z43" s="217"/>
      <c r="AA43" s="217"/>
      <c r="AB43" s="217"/>
      <c r="AC43" s="217"/>
      <c r="AD43" s="217"/>
      <c r="AE43" s="217"/>
      <c r="AF43" s="217"/>
      <c r="AG43" s="217"/>
      <c r="AH43" s="217"/>
      <c r="AI43" s="217"/>
      <c r="AU43" s="30">
        <v>42</v>
      </c>
    </row>
    <row r="44" spans="2:47" ht="15.75" customHeight="1" x14ac:dyDescent="0.4">
      <c r="B44" s="218" t="s">
        <v>120</v>
      </c>
      <c r="C44" s="218"/>
      <c r="D44" s="218"/>
      <c r="E44" s="218"/>
      <c r="F44" s="218"/>
      <c r="G44" s="218"/>
      <c r="H44" s="218"/>
      <c r="I44" s="218"/>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U44" s="30">
        <v>43</v>
      </c>
    </row>
    <row r="45" spans="2:47" x14ac:dyDescent="0.4">
      <c r="B45" s="219" t="s">
        <v>49</v>
      </c>
      <c r="C45" s="220"/>
      <c r="D45" s="223"/>
      <c r="E45" s="204"/>
      <c r="F45" s="204"/>
      <c r="G45" s="204"/>
      <c r="H45" s="224"/>
      <c r="I45" s="225" t="s">
        <v>147</v>
      </c>
      <c r="J45" s="228"/>
      <c r="K45" s="229"/>
      <c r="L45" s="204"/>
      <c r="M45" s="204"/>
      <c r="N45" s="94" t="s">
        <v>31</v>
      </c>
      <c r="O45" s="204"/>
      <c r="P45" s="204"/>
      <c r="Q45" s="94" t="s">
        <v>34</v>
      </c>
      <c r="R45" s="204"/>
      <c r="S45" s="204"/>
      <c r="T45" s="94" t="s">
        <v>33</v>
      </c>
      <c r="U45" s="205" t="s">
        <v>122</v>
      </c>
      <c r="V45" s="206"/>
      <c r="W45" s="206"/>
      <c r="X45" s="206"/>
      <c r="Y45" s="207"/>
      <c r="Z45" s="207"/>
      <c r="AA45" s="207"/>
      <c r="AB45" s="207"/>
      <c r="AC45" s="105" t="s">
        <v>36</v>
      </c>
      <c r="AD45" s="142"/>
      <c r="AE45" s="174" t="s">
        <v>52</v>
      </c>
      <c r="AF45" s="174"/>
      <c r="AG45" s="142"/>
      <c r="AH45" s="208" t="s">
        <v>211</v>
      </c>
      <c r="AI45" s="209"/>
      <c r="AU45" s="30">
        <v>44</v>
      </c>
    </row>
    <row r="46" spans="2:47" x14ac:dyDescent="0.4">
      <c r="B46" s="221"/>
      <c r="C46" s="165"/>
      <c r="D46" s="182"/>
      <c r="E46" s="183"/>
      <c r="F46" s="183"/>
      <c r="G46" s="183"/>
      <c r="H46" s="184"/>
      <c r="I46" s="226"/>
      <c r="J46" s="185"/>
      <c r="K46" s="186"/>
      <c r="L46" s="183"/>
      <c r="M46" s="183"/>
      <c r="N46" s="106" t="s">
        <v>31</v>
      </c>
      <c r="O46" s="183"/>
      <c r="P46" s="183"/>
      <c r="Q46" s="106" t="s">
        <v>34</v>
      </c>
      <c r="R46" s="183"/>
      <c r="S46" s="183"/>
      <c r="T46" s="106" t="s">
        <v>33</v>
      </c>
      <c r="U46" s="187" t="s">
        <v>122</v>
      </c>
      <c r="V46" s="188"/>
      <c r="W46" s="188"/>
      <c r="X46" s="188"/>
      <c r="Y46" s="183"/>
      <c r="Z46" s="183"/>
      <c r="AA46" s="183"/>
      <c r="AB46" s="183"/>
      <c r="AC46" s="107" t="s">
        <v>36</v>
      </c>
      <c r="AD46" s="108"/>
      <c r="AE46" s="230" t="s">
        <v>52</v>
      </c>
      <c r="AF46" s="230"/>
      <c r="AG46" s="108"/>
      <c r="AH46" s="231" t="s">
        <v>211</v>
      </c>
      <c r="AI46" s="232"/>
      <c r="AU46" s="30">
        <v>45</v>
      </c>
    </row>
    <row r="47" spans="2:47" x14ac:dyDescent="0.4">
      <c r="B47" s="222"/>
      <c r="C47" s="199"/>
      <c r="D47" s="233"/>
      <c r="E47" s="198"/>
      <c r="F47" s="198"/>
      <c r="G47" s="198"/>
      <c r="H47" s="234"/>
      <c r="I47" s="227"/>
      <c r="J47" s="235"/>
      <c r="K47" s="236"/>
      <c r="L47" s="198"/>
      <c r="M47" s="198"/>
      <c r="N47" s="109" t="s">
        <v>31</v>
      </c>
      <c r="O47" s="198"/>
      <c r="P47" s="198"/>
      <c r="Q47" s="109" t="s">
        <v>34</v>
      </c>
      <c r="R47" s="198"/>
      <c r="S47" s="198"/>
      <c r="T47" s="109" t="s">
        <v>33</v>
      </c>
      <c r="U47" s="179" t="s">
        <v>122</v>
      </c>
      <c r="V47" s="180"/>
      <c r="W47" s="180"/>
      <c r="X47" s="180"/>
      <c r="Y47" s="181"/>
      <c r="Z47" s="181"/>
      <c r="AA47" s="181"/>
      <c r="AB47" s="181"/>
      <c r="AC47" s="110" t="s">
        <v>36</v>
      </c>
      <c r="AD47" s="123"/>
      <c r="AE47" s="201" t="s">
        <v>52</v>
      </c>
      <c r="AF47" s="201"/>
      <c r="AG47" s="123"/>
      <c r="AH47" s="202" t="s">
        <v>211</v>
      </c>
      <c r="AI47" s="203"/>
      <c r="AU47" s="30">
        <v>46</v>
      </c>
    </row>
    <row r="48" spans="2:47" ht="18.75" customHeight="1" x14ac:dyDescent="0.4">
      <c r="B48" s="170" t="s">
        <v>83</v>
      </c>
      <c r="C48" s="171"/>
      <c r="D48" s="171"/>
      <c r="E48" s="171"/>
      <c r="F48" s="172"/>
      <c r="G48" s="165" t="s">
        <v>53</v>
      </c>
      <c r="H48" s="165"/>
      <c r="I48" s="165"/>
      <c r="J48" s="129"/>
      <c r="K48" s="112" t="s">
        <v>55</v>
      </c>
      <c r="L48" s="74"/>
      <c r="M48" s="173" t="s">
        <v>56</v>
      </c>
      <c r="N48" s="173"/>
      <c r="O48" s="146"/>
      <c r="P48" s="174" t="s">
        <v>66</v>
      </c>
      <c r="Q48" s="174"/>
      <c r="R48" s="74"/>
      <c r="S48" s="175" t="s">
        <v>68</v>
      </c>
      <c r="T48" s="175"/>
      <c r="U48" s="175"/>
      <c r="V48" s="173"/>
      <c r="W48" s="173"/>
      <c r="X48" s="173"/>
      <c r="Y48" s="173"/>
      <c r="Z48" s="114" t="s">
        <v>36</v>
      </c>
      <c r="AA48" s="176" t="s">
        <v>57</v>
      </c>
      <c r="AB48" s="177"/>
      <c r="AC48" s="178"/>
      <c r="AD48" s="129"/>
      <c r="AE48" s="145" t="s">
        <v>51</v>
      </c>
      <c r="AF48" s="74"/>
      <c r="AG48" s="129"/>
      <c r="AH48" s="115" t="s">
        <v>50</v>
      </c>
      <c r="AI48" s="116"/>
      <c r="AU48" s="30">
        <v>47</v>
      </c>
    </row>
    <row r="49" spans="2:47" ht="18.75" customHeight="1" x14ac:dyDescent="0.4">
      <c r="B49" s="163" t="s">
        <v>84</v>
      </c>
      <c r="C49" s="157"/>
      <c r="D49" s="157"/>
      <c r="E49" s="157"/>
      <c r="F49" s="164"/>
      <c r="G49" s="165" t="s">
        <v>54</v>
      </c>
      <c r="H49" s="165"/>
      <c r="I49" s="165"/>
      <c r="J49" s="166" t="s">
        <v>121</v>
      </c>
      <c r="K49" s="166"/>
      <c r="L49" s="166"/>
      <c r="M49" s="166"/>
      <c r="N49" s="166"/>
      <c r="O49" s="166"/>
      <c r="P49" s="166"/>
      <c r="Q49" s="166"/>
      <c r="R49" s="166"/>
      <c r="S49" s="166"/>
      <c r="T49" s="145"/>
      <c r="U49" s="74"/>
      <c r="V49" s="74"/>
      <c r="W49" s="74"/>
      <c r="X49" s="74"/>
      <c r="Y49" s="74"/>
      <c r="Z49" s="74"/>
      <c r="AA49" s="167" t="s">
        <v>85</v>
      </c>
      <c r="AB49" s="168"/>
      <c r="AC49" s="169"/>
      <c r="AD49" s="190" t="s">
        <v>58</v>
      </c>
      <c r="AE49" s="191"/>
      <c r="AF49" s="191"/>
      <c r="AG49" s="191"/>
      <c r="AH49" s="191"/>
      <c r="AI49" s="192"/>
      <c r="AU49" s="30">
        <v>48</v>
      </c>
    </row>
    <row r="50" spans="2:47" ht="14.25" customHeight="1" x14ac:dyDescent="0.4">
      <c r="B50" s="195" t="s">
        <v>82</v>
      </c>
      <c r="C50" s="196"/>
      <c r="D50" s="196"/>
      <c r="E50" s="196"/>
      <c r="F50" s="197"/>
      <c r="G50" s="109"/>
      <c r="H50" s="109"/>
      <c r="I50" s="109"/>
      <c r="J50" s="143" t="s">
        <v>37</v>
      </c>
      <c r="K50" s="198"/>
      <c r="L50" s="198"/>
      <c r="M50" s="122" t="s">
        <v>42</v>
      </c>
      <c r="N50" s="122"/>
      <c r="O50" s="109" t="s">
        <v>37</v>
      </c>
      <c r="P50" s="198"/>
      <c r="Q50" s="198"/>
      <c r="R50" s="122" t="s">
        <v>42</v>
      </c>
      <c r="S50" s="122"/>
      <c r="T50" s="109"/>
      <c r="U50" s="109"/>
      <c r="V50" s="109"/>
      <c r="W50" s="109"/>
      <c r="X50" s="109"/>
      <c r="Y50" s="109"/>
      <c r="Z50" s="109"/>
      <c r="AA50" s="195" t="s">
        <v>86</v>
      </c>
      <c r="AB50" s="199"/>
      <c r="AC50" s="200"/>
      <c r="AD50" s="193"/>
      <c r="AE50" s="193"/>
      <c r="AF50" s="193"/>
      <c r="AG50" s="193"/>
      <c r="AH50" s="193"/>
      <c r="AI50" s="194"/>
      <c r="AU50" s="30">
        <v>49</v>
      </c>
    </row>
    <row r="51" spans="2:47" x14ac:dyDescent="0.4">
      <c r="B51" s="118" t="str">
        <f>IF(EXACT(W27,AO23),IF(AQ23="_","",AK14),"")</f>
        <v/>
      </c>
      <c r="C51" s="119" t="str">
        <f>IF(EXACT(W27,AO23),IF(AQ23="_","",AQ23),"")</f>
        <v/>
      </c>
      <c r="D51" s="120"/>
      <c r="E51" s="118" t="str">
        <f>IF(ISERROR(AQ31),"",IF(EXACT(S32,AO30),IF(AQ31="_","",AK15),""))</f>
        <v/>
      </c>
      <c r="F51" s="119" t="str">
        <f>IF(ISERROR(AQ31),"",IF(EXACT(S32,AO30),IF(AQ31="_","",AQ31),""))</f>
        <v/>
      </c>
      <c r="G51" s="120"/>
      <c r="H51" s="118" t="str">
        <f>IF(ISERROR(AQ39),"",IF(EXACT(M40,AO39),IF(AQ39="_","",AK16),""))</f>
        <v/>
      </c>
      <c r="I51" s="119" t="str">
        <f>IF(ISERROR(AQ39),"",IF(EXACT(M40,AO39),IF(AQ39="_","",AQ39),""))</f>
        <v/>
      </c>
      <c r="M51" s="189" t="s">
        <v>123</v>
      </c>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21" t="s">
        <v>194</v>
      </c>
      <c r="AU51" s="30">
        <v>50</v>
      </c>
    </row>
    <row r="52" spans="2:47" x14ac:dyDescent="0.4">
      <c r="AU52" s="30">
        <v>51</v>
      </c>
    </row>
    <row r="53" spans="2:47" x14ac:dyDescent="0.4">
      <c r="AU53" s="30">
        <v>52</v>
      </c>
    </row>
    <row r="54" spans="2:47" x14ac:dyDescent="0.4">
      <c r="AU54" s="30">
        <v>53</v>
      </c>
    </row>
    <row r="55" spans="2:47" x14ac:dyDescent="0.4">
      <c r="AU55" s="30">
        <v>54</v>
      </c>
    </row>
    <row r="56" spans="2:47" x14ac:dyDescent="0.4">
      <c r="AU56" s="30">
        <v>55</v>
      </c>
    </row>
    <row r="57" spans="2:47" x14ac:dyDescent="0.4">
      <c r="AU57" s="30">
        <v>56</v>
      </c>
    </row>
    <row r="58" spans="2:47" x14ac:dyDescent="0.4">
      <c r="AU58" s="30">
        <v>57</v>
      </c>
    </row>
    <row r="59" spans="2:47" x14ac:dyDescent="0.4">
      <c r="AU59" s="30">
        <v>58</v>
      </c>
    </row>
    <row r="60" spans="2:47" x14ac:dyDescent="0.4">
      <c r="AU60" s="30">
        <v>59</v>
      </c>
    </row>
    <row r="61" spans="2:47" x14ac:dyDescent="0.4">
      <c r="AU61" s="30">
        <v>60</v>
      </c>
    </row>
    <row r="62" spans="2:47" x14ac:dyDescent="0.4">
      <c r="AU62" s="30">
        <v>61</v>
      </c>
    </row>
    <row r="63" spans="2:47" x14ac:dyDescent="0.4">
      <c r="AU63" s="30">
        <v>62</v>
      </c>
    </row>
    <row r="64" spans="2:47" x14ac:dyDescent="0.4">
      <c r="AU64" s="30">
        <v>63</v>
      </c>
    </row>
    <row r="65" spans="47:47" x14ac:dyDescent="0.4">
      <c r="AU65" s="30">
        <v>64</v>
      </c>
    </row>
    <row r="66" spans="47:47" x14ac:dyDescent="0.4">
      <c r="AU66" s="30"/>
    </row>
    <row r="67" spans="47:47" x14ac:dyDescent="0.4">
      <c r="AU67" s="30"/>
    </row>
    <row r="68" spans="47:47" x14ac:dyDescent="0.4">
      <c r="AU68" s="30"/>
    </row>
    <row r="69" spans="47:47" x14ac:dyDescent="0.4">
      <c r="AU69" s="30"/>
    </row>
    <row r="70" spans="47:47" x14ac:dyDescent="0.4">
      <c r="AU70" s="30"/>
    </row>
    <row r="71" spans="47:47" x14ac:dyDescent="0.4">
      <c r="AU71" s="30"/>
    </row>
    <row r="72" spans="47:47" x14ac:dyDescent="0.4">
      <c r="AU72" s="30"/>
    </row>
    <row r="73" spans="47:47" x14ac:dyDescent="0.4">
      <c r="AU73" s="30"/>
    </row>
    <row r="74" spans="47:47" x14ac:dyDescent="0.4">
      <c r="AU74" s="30"/>
    </row>
    <row r="75" spans="47:47" x14ac:dyDescent="0.4">
      <c r="AU75" s="30"/>
    </row>
    <row r="76" spans="47:47" x14ac:dyDescent="0.4">
      <c r="AU76" s="30"/>
    </row>
    <row r="77" spans="47:47" x14ac:dyDescent="0.4">
      <c r="AU77" s="30"/>
    </row>
    <row r="78" spans="47:47" x14ac:dyDescent="0.4">
      <c r="AU78" s="30"/>
    </row>
    <row r="79" spans="47:47" x14ac:dyDescent="0.4">
      <c r="AU79" s="30"/>
    </row>
  </sheetData>
  <sheetProtection algorithmName="SHA-512" hashValue="CHfUN13sfiGfdj3kjs0uD81U4uEZFXdTxdSzSXCVzZhwvFxKsHS2Zh1cWc469sG+e3LR8j5nKVXvYrxs2I4zFw==" saltValue="sD0D3CDvoZG1fBU+EWmv6g==" spinCount="100000" sheet="1" objects="1" scenarios="1" formatCells="0" selectLockedCells="1"/>
  <mergeCells count="233">
    <mergeCell ref="A1:AI1"/>
    <mergeCell ref="B2:H2"/>
    <mergeCell ref="V3:X3"/>
    <mergeCell ref="Y3:Z3"/>
    <mergeCell ref="AA3:AB3"/>
    <mergeCell ref="AD3:AE3"/>
    <mergeCell ref="AG3:AH3"/>
    <mergeCell ref="V7:Y7"/>
    <mergeCell ref="Z7:AI7"/>
    <mergeCell ref="B4:U4"/>
    <mergeCell ref="B5:U5"/>
    <mergeCell ref="V8:Y8"/>
    <mergeCell ref="Z8:AA8"/>
    <mergeCell ref="AC8:AE8"/>
    <mergeCell ref="AG8:AI8"/>
    <mergeCell ref="V4:Y4"/>
    <mergeCell ref="Z4:AI4"/>
    <mergeCell ref="V5:Y5"/>
    <mergeCell ref="Z5:AI5"/>
    <mergeCell ref="V6:Y6"/>
    <mergeCell ref="Z6:AI6"/>
    <mergeCell ref="B9:T9"/>
    <mergeCell ref="B10:AG10"/>
    <mergeCell ref="C12:H12"/>
    <mergeCell ref="I12:AI12"/>
    <mergeCell ref="B13:B16"/>
    <mergeCell ref="C13:H16"/>
    <mergeCell ref="J13:L13"/>
    <mergeCell ref="P13:U13"/>
    <mergeCell ref="W13:X13"/>
    <mergeCell ref="Z13:AA13"/>
    <mergeCell ref="B17:B18"/>
    <mergeCell ref="C17:H17"/>
    <mergeCell ref="I17:X17"/>
    <mergeCell ref="Y17:AI17"/>
    <mergeCell ref="C18:H18"/>
    <mergeCell ref="AC13:AI13"/>
    <mergeCell ref="J14:L14"/>
    <mergeCell ref="N14:Q14"/>
    <mergeCell ref="S14:V14"/>
    <mergeCell ref="X14:AA14"/>
    <mergeCell ref="AC14:AG14"/>
    <mergeCell ref="I18:X18"/>
    <mergeCell ref="Y18:Z18"/>
    <mergeCell ref="AA18:AB18"/>
    <mergeCell ref="AC18:AD18"/>
    <mergeCell ref="C19:H19"/>
    <mergeCell ref="I19:AI19"/>
    <mergeCell ref="J15:Q15"/>
    <mergeCell ref="S15:X15"/>
    <mergeCell ref="Z15:AE15"/>
    <mergeCell ref="X16:Z16"/>
    <mergeCell ref="AA16:AH16"/>
    <mergeCell ref="C24:H24"/>
    <mergeCell ref="I24:J24"/>
    <mergeCell ref="L24:N24"/>
    <mergeCell ref="P24:R24"/>
    <mergeCell ref="B25:B26"/>
    <mergeCell ref="C25:H26"/>
    <mergeCell ref="J25:K25"/>
    <mergeCell ref="AB20:AC20"/>
    <mergeCell ref="Z21:AD21"/>
    <mergeCell ref="C22:H22"/>
    <mergeCell ref="I22:AI22"/>
    <mergeCell ref="C23:H23"/>
    <mergeCell ref="I23:L23"/>
    <mergeCell ref="M23:AI23"/>
    <mergeCell ref="B20:B21"/>
    <mergeCell ref="C20:H21"/>
    <mergeCell ref="J20:J21"/>
    <mergeCell ref="L20:L21"/>
    <mergeCell ref="M20:R21"/>
    <mergeCell ref="S20:T20"/>
    <mergeCell ref="S25:U25"/>
    <mergeCell ref="W25:Y25"/>
    <mergeCell ref="AA25:AD25"/>
    <mergeCell ref="AF25:AI25"/>
    <mergeCell ref="J26:L26"/>
    <mergeCell ref="N26:Q26"/>
    <mergeCell ref="S26:U26"/>
    <mergeCell ref="Y26:AA26"/>
    <mergeCell ref="AC26:AE26"/>
    <mergeCell ref="AF26:AH26"/>
    <mergeCell ref="C27:H31"/>
    <mergeCell ref="J27:R27"/>
    <mergeCell ref="S27:T27"/>
    <mergeCell ref="U27:V27"/>
    <mergeCell ref="W27:X27"/>
    <mergeCell ref="I29:J29"/>
    <mergeCell ref="K29:L29"/>
    <mergeCell ref="N29:O29"/>
    <mergeCell ref="T29:U29"/>
    <mergeCell ref="Y27:Z27"/>
    <mergeCell ref="AA27:AB27"/>
    <mergeCell ref="AC27:AF27"/>
    <mergeCell ref="AG27:AH27"/>
    <mergeCell ref="I28:N28"/>
    <mergeCell ref="O28:P28"/>
    <mergeCell ref="Q28:S28"/>
    <mergeCell ref="U28:Z28"/>
    <mergeCell ref="AA28:AB28"/>
    <mergeCell ref="AC28:AE28"/>
    <mergeCell ref="W29:X29"/>
    <mergeCell ref="Y29:AB29"/>
    <mergeCell ref="AC29:AD29"/>
    <mergeCell ref="T30:U30"/>
    <mergeCell ref="W30:X30"/>
    <mergeCell ref="Y30:AB30"/>
    <mergeCell ref="AC30:AD30"/>
    <mergeCell ref="AC32:AD32"/>
    <mergeCell ref="I33:L33"/>
    <mergeCell ref="N33:O33"/>
    <mergeCell ref="Q33:R33"/>
    <mergeCell ref="S33:T33"/>
    <mergeCell ref="U33:V33"/>
    <mergeCell ref="Z33:AI33"/>
    <mergeCell ref="AC31:AD31"/>
    <mergeCell ref="I31:J31"/>
    <mergeCell ref="K31:L31"/>
    <mergeCell ref="N31:O31"/>
    <mergeCell ref="T31:U31"/>
    <mergeCell ref="W31:X31"/>
    <mergeCell ref="Y31:AB31"/>
    <mergeCell ref="B27:B31"/>
    <mergeCell ref="AC34:AD34"/>
    <mergeCell ref="J35:Q35"/>
    <mergeCell ref="R35:S35"/>
    <mergeCell ref="T35:U35"/>
    <mergeCell ref="V35:W35"/>
    <mergeCell ref="I34:L34"/>
    <mergeCell ref="M34:N34"/>
    <mergeCell ref="P34:Q34"/>
    <mergeCell ref="T34:U34"/>
    <mergeCell ref="W34:X34"/>
    <mergeCell ref="Y34:AB34"/>
    <mergeCell ref="B32:B34"/>
    <mergeCell ref="C32:H34"/>
    <mergeCell ref="I32:L32"/>
    <mergeCell ref="N32:O32"/>
    <mergeCell ref="Q32:R32"/>
    <mergeCell ref="S32:T32"/>
    <mergeCell ref="U32:V32"/>
    <mergeCell ref="W32:X32"/>
    <mergeCell ref="Y32:AB32"/>
    <mergeCell ref="I30:J30"/>
    <mergeCell ref="K30:L30"/>
    <mergeCell ref="N30:O30"/>
    <mergeCell ref="Y37:Z37"/>
    <mergeCell ref="J38:L38"/>
    <mergeCell ref="N38:P38"/>
    <mergeCell ref="R38:S38"/>
    <mergeCell ref="T38:U38"/>
    <mergeCell ref="V38:W38"/>
    <mergeCell ref="I39:L39"/>
    <mergeCell ref="M39:N39"/>
    <mergeCell ref="C37:H37"/>
    <mergeCell ref="J37:L37"/>
    <mergeCell ref="N37:P37"/>
    <mergeCell ref="Q37:R37"/>
    <mergeCell ref="S37:T37"/>
    <mergeCell ref="V37:W37"/>
    <mergeCell ref="X40:Y40"/>
    <mergeCell ref="C41:H41"/>
    <mergeCell ref="I41:M41"/>
    <mergeCell ref="O41:Q41"/>
    <mergeCell ref="S41:W41"/>
    <mergeCell ref="X41:AE41"/>
    <mergeCell ref="P39:Q39"/>
    <mergeCell ref="T39:U39"/>
    <mergeCell ref="W39:X39"/>
    <mergeCell ref="AC39:AD39"/>
    <mergeCell ref="I40:J40"/>
    <mergeCell ref="K40:L40"/>
    <mergeCell ref="M40:N40"/>
    <mergeCell ref="O40:P40"/>
    <mergeCell ref="Q40:R40"/>
    <mergeCell ref="S40:W40"/>
    <mergeCell ref="C42:H42"/>
    <mergeCell ref="I42:AI42"/>
    <mergeCell ref="B43:I43"/>
    <mergeCell ref="U43:AI43"/>
    <mergeCell ref="B44:I44"/>
    <mergeCell ref="B45:C47"/>
    <mergeCell ref="D45:H45"/>
    <mergeCell ref="I45:I47"/>
    <mergeCell ref="J45:K45"/>
    <mergeCell ref="L45:M45"/>
    <mergeCell ref="Y46:AB46"/>
    <mergeCell ref="AE46:AF46"/>
    <mergeCell ref="AH46:AI46"/>
    <mergeCell ref="D47:H47"/>
    <mergeCell ref="J47:K47"/>
    <mergeCell ref="L47:M47"/>
    <mergeCell ref="O47:P47"/>
    <mergeCell ref="R47:S47"/>
    <mergeCell ref="M51:AI51"/>
    <mergeCell ref="AD49:AI50"/>
    <mergeCell ref="B50:F50"/>
    <mergeCell ref="K50:L50"/>
    <mergeCell ref="P50:Q50"/>
    <mergeCell ref="AA50:AC50"/>
    <mergeCell ref="AE47:AF47"/>
    <mergeCell ref="AH47:AI47"/>
    <mergeCell ref="O45:P45"/>
    <mergeCell ref="R45:S45"/>
    <mergeCell ref="U45:X45"/>
    <mergeCell ref="Y45:AB45"/>
    <mergeCell ref="AE45:AF45"/>
    <mergeCell ref="AH45:AI45"/>
    <mergeCell ref="I36:T36"/>
    <mergeCell ref="B38:B40"/>
    <mergeCell ref="C38:H40"/>
    <mergeCell ref="B35:B36"/>
    <mergeCell ref="C35:H36"/>
    <mergeCell ref="B49:F49"/>
    <mergeCell ref="G49:I49"/>
    <mergeCell ref="J49:S49"/>
    <mergeCell ref="AA49:AC49"/>
    <mergeCell ref="B48:F48"/>
    <mergeCell ref="G48:I48"/>
    <mergeCell ref="M48:N48"/>
    <mergeCell ref="P48:Q48"/>
    <mergeCell ref="S48:U48"/>
    <mergeCell ref="V48:Y48"/>
    <mergeCell ref="AA48:AC48"/>
    <mergeCell ref="U47:X47"/>
    <mergeCell ref="Y47:AB47"/>
    <mergeCell ref="D46:H46"/>
    <mergeCell ref="J46:K46"/>
    <mergeCell ref="L46:M46"/>
    <mergeCell ref="O46:P46"/>
    <mergeCell ref="R46:S46"/>
    <mergeCell ref="U46:X46"/>
  </mergeCells>
  <phoneticPr fontId="1"/>
  <conditionalFormatting sqref="H51:I51">
    <cfRule type="expression" dxfId="13" priority="13">
      <formula>$I$51&lt;120</formula>
    </cfRule>
  </conditionalFormatting>
  <conditionalFormatting sqref="E51:F51">
    <cfRule type="expression" dxfId="12" priority="12">
      <formula>$F$51&lt;120</formula>
    </cfRule>
  </conditionalFormatting>
  <conditionalFormatting sqref="B51:C51">
    <cfRule type="expression" dxfId="11" priority="11">
      <formula>$C$51&lt;120</formula>
    </cfRule>
  </conditionalFormatting>
  <conditionalFormatting sqref="Q28:S28">
    <cfRule type="expression" dxfId="10" priority="9">
      <formula>LEN($Q$28)&gt;2</formula>
    </cfRule>
  </conditionalFormatting>
  <conditionalFormatting sqref="S33:T33">
    <cfRule type="expression" dxfId="9" priority="8">
      <formula>LEN($S$33)&gt;2</formula>
    </cfRule>
  </conditionalFormatting>
  <conditionalFormatting sqref="AJ20">
    <cfRule type="expression" dxfId="8" priority="5">
      <formula>OR($AA$3="",$AD$3="",$AG$3="",$S$20="",$U$20="",$W$20="",$Y$20="")</formula>
    </cfRule>
  </conditionalFormatting>
  <conditionalFormatting sqref="AA3:AB3 AD3:AE3 AG3:AH3 B4:U5 S20:U20 W20 Y20">
    <cfRule type="expression" dxfId="7" priority="2">
      <formula>OR($AA$3="",$AD$3="",$AG$3="",$S$20="",$U$20="",$W$20="",$Y$20="")</formula>
    </cfRule>
  </conditionalFormatting>
  <conditionalFormatting sqref="Z4:AI5">
    <cfRule type="expression" dxfId="6" priority="1">
      <formula>OR($AA$3="",$AD$3="",$AG$3="",$S$20="",$U$20="",$W$20="",$Y$20="")</formula>
    </cfRule>
  </conditionalFormatting>
  <dataValidations xWindow="312" yWindow="414" count="15">
    <dataValidation type="list" allowBlank="1" showInputMessage="1" showErrorMessage="1" sqref="J45:K47">
      <formula1>$AK$19:$AK$20</formula1>
    </dataValidation>
    <dataValidation type="list" allowBlank="1" showInputMessage="1" showErrorMessage="1" sqref="AA18:AB18">
      <formula1>$AK$18:$AK$20</formula1>
    </dataValidation>
    <dataValidation type="list" allowBlank="1" showInputMessage="1" showErrorMessage="1" sqref="K29:L31 M34:N34">
      <formula1>$AS$1:$AS$24</formula1>
    </dataValidation>
    <dataValidation type="list" allowBlank="1" showInputMessage="1" showErrorMessage="1" sqref="N29:O31 W39:X39 P39:Q39 W34:X34 P34:Q34 W29:X31">
      <formula1>$AT$1:$AT$13</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Q28:S28 S33:T33">
      <formula1>$AS$1:$AS$32</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AC28:AE28">
      <formula1>$AS$1:$AS$8</formula1>
    </dataValidation>
    <dataValidation type="list" allowBlank="1" showInputMessage="1" showErrorMessage="1" sqref="T39:U39">
      <formula1>$AS$1:$AS$30</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３交代制や、24時間勤務で途中に長時間の休憩を挟むシフトなど" sqref="S32:T32"/>
    <dataValidation type="list" allowBlank="1" showInputMessage="1" showErrorMessage="1" promptTitle="短時間勤務制度欄の入力について" prompt="短時間勤務制度を利用する場合も、9又は10の就労時間欄を記載してください。" sqref="M39:N39">
      <formula1>$AS$1:$AS$24</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平時勤務のほかに土日祝日勤務があり、勤務時間がそれぞれ異なる場合等" sqref="W27:X27"/>
    <dataValidation type="list" errorStyle="warning" allowBlank="1" showInputMessage="1" showErrorMessage="1" errorTitle="和暦で入力してください" error="左のセルから元号を選択し、和暦で入力してください。" sqref="U20">
      <formula1>$AU$1:$AU$65</formula1>
    </dataValidation>
    <dataValidation type="list" allowBlank="1" showInputMessage="1" showErrorMessage="1" sqref="W20">
      <formula1>$AS$1:$AS$13</formula1>
    </dataValidation>
    <dataValidation type="list" allowBlank="1" showInputMessage="1" showErrorMessage="1" sqref="Y20">
      <formula1>$AS$1:$AS$32</formula1>
    </dataValidation>
    <dataValidation type="list" allowBlank="1" showInputMessage="1" showErrorMessage="1" sqref="S20:T20">
      <formula1>$AK$17:$AK$20</formula1>
    </dataValidation>
    <dataValidation type="list" allowBlank="1" showInputMessage="1" showErrorMessage="1" sqref="T29:U29 T30:U30 T31:U31 T34:U34">
      <formula1>$AS$1:$AS$30</formula1>
    </dataValidation>
  </dataValidations>
  <pageMargins left="0.70866141732283472" right="0.24" top="0.31" bottom="0.2" header="0.31496062992125984" footer="0.2"/>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19</xdr:row>
                    <xdr:rowOff>76200</xdr:rowOff>
                  </from>
                  <to>
                    <xdr:col>11</xdr:col>
                    <xdr:colOff>19050</xdr:colOff>
                    <xdr:row>20</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32</xdr:col>
                    <xdr:colOff>28575</xdr:colOff>
                    <xdr:row>46</xdr:row>
                    <xdr:rowOff>200025</xdr:rowOff>
                  </from>
                  <to>
                    <xdr:col>33</xdr:col>
                    <xdr:colOff>9525</xdr:colOff>
                    <xdr:row>48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29</xdr:col>
                    <xdr:colOff>47625</xdr:colOff>
                    <xdr:row>46</xdr:row>
                    <xdr:rowOff>200025</xdr:rowOff>
                  </from>
                  <to>
                    <xdr:col>30</xdr:col>
                    <xdr:colOff>28575</xdr:colOff>
                    <xdr:row>48</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9</xdr:col>
                    <xdr:colOff>38100</xdr:colOff>
                    <xdr:row>46</xdr:row>
                    <xdr:rowOff>180975</xdr:rowOff>
                  </from>
                  <to>
                    <xdr:col>10</xdr:col>
                    <xdr:colOff>19050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11</xdr:col>
                    <xdr:colOff>38100</xdr:colOff>
                    <xdr:row>46</xdr:row>
                    <xdr:rowOff>180975</xdr:rowOff>
                  </from>
                  <to>
                    <xdr:col>12</xdr:col>
                    <xdr:colOff>19050</xdr:colOff>
                    <xdr:row>48</xdr:row>
                    <xdr:rowOff>57150</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14</xdr:col>
                    <xdr:colOff>47625</xdr:colOff>
                    <xdr:row>46</xdr:row>
                    <xdr:rowOff>180975</xdr:rowOff>
                  </from>
                  <to>
                    <xdr:col>15</xdr:col>
                    <xdr:colOff>28575</xdr:colOff>
                    <xdr:row>48</xdr:row>
                    <xdr:rowOff>57150</xdr:rowOff>
                  </to>
                </anchor>
              </controlPr>
            </control>
          </mc:Choice>
        </mc:AlternateContent>
        <mc:AlternateContent xmlns:mc="http://schemas.openxmlformats.org/markup-compatibility/2006">
          <mc:Choice Requires="x14">
            <control shapeId="6151" r:id="rId10" name="Check Box 7">
              <controlPr defaultSize="0" autoFill="0" autoLine="0" autoPict="0" altText="">
                <anchor moveWithCells="1">
                  <from>
                    <xdr:col>17</xdr:col>
                    <xdr:colOff>28575</xdr:colOff>
                    <xdr:row>46</xdr:row>
                    <xdr:rowOff>180975</xdr:rowOff>
                  </from>
                  <to>
                    <xdr:col>18</xdr:col>
                    <xdr:colOff>9525</xdr:colOff>
                    <xdr:row>48</xdr:row>
                    <xdr:rowOff>57150</xdr:rowOff>
                  </to>
                </anchor>
              </controlPr>
            </control>
          </mc:Choice>
        </mc:AlternateContent>
        <mc:AlternateContent xmlns:mc="http://schemas.openxmlformats.org/markup-compatibility/2006">
          <mc:Choice Requires="x14">
            <control shapeId="6152" r:id="rId11" name="Check Box 8">
              <controlPr defaultSize="0" autoFill="0" autoLine="0" autoPict="0" altText="">
                <anchor moveWithCells="1">
                  <from>
                    <xdr:col>29</xdr:col>
                    <xdr:colOff>47625</xdr:colOff>
                    <xdr:row>43</xdr:row>
                    <xdr:rowOff>142875</xdr:rowOff>
                  </from>
                  <to>
                    <xdr:col>30</xdr:col>
                    <xdr:colOff>28575</xdr:colOff>
                    <xdr:row>45</xdr:row>
                    <xdr:rowOff>57150</xdr:rowOff>
                  </to>
                </anchor>
              </controlPr>
            </control>
          </mc:Choice>
        </mc:AlternateContent>
        <mc:AlternateContent xmlns:mc="http://schemas.openxmlformats.org/markup-compatibility/2006">
          <mc:Choice Requires="x14">
            <control shapeId="6153" r:id="rId12" name="Check Box 9">
              <controlPr defaultSize="0" autoFill="0" autoLine="0" autoPict="0" altText="">
                <anchor moveWithCells="1">
                  <from>
                    <xdr:col>29</xdr:col>
                    <xdr:colOff>47625</xdr:colOff>
                    <xdr:row>44</xdr:row>
                    <xdr:rowOff>180975</xdr:rowOff>
                  </from>
                  <to>
                    <xdr:col>30</xdr:col>
                    <xdr:colOff>28575</xdr:colOff>
                    <xdr:row>46</xdr:row>
                    <xdr:rowOff>57150</xdr:rowOff>
                  </to>
                </anchor>
              </controlPr>
            </control>
          </mc:Choice>
        </mc:AlternateContent>
        <mc:AlternateContent xmlns:mc="http://schemas.openxmlformats.org/markup-compatibility/2006">
          <mc:Choice Requires="x14">
            <control shapeId="6154" r:id="rId13" name="Check Box 10">
              <controlPr defaultSize="0" autoFill="0" autoLine="0" autoPict="0" altText="">
                <anchor moveWithCells="1">
                  <from>
                    <xdr:col>29</xdr:col>
                    <xdr:colOff>47625</xdr:colOff>
                    <xdr:row>45</xdr:row>
                    <xdr:rowOff>171450</xdr:rowOff>
                  </from>
                  <to>
                    <xdr:col>30</xdr:col>
                    <xdr:colOff>28575</xdr:colOff>
                    <xdr:row>47</xdr:row>
                    <xdr:rowOff>47625</xdr:rowOff>
                  </to>
                </anchor>
              </controlPr>
            </control>
          </mc:Choice>
        </mc:AlternateContent>
        <mc:AlternateContent xmlns:mc="http://schemas.openxmlformats.org/markup-compatibility/2006">
          <mc:Choice Requires="x14">
            <control shapeId="6155" r:id="rId14" name="Check Box 11">
              <controlPr defaultSize="0" autoFill="0" autoLine="0" autoPict="0" altText="">
                <anchor moveWithCells="1">
                  <from>
                    <xdr:col>32</xdr:col>
                    <xdr:colOff>28575</xdr:colOff>
                    <xdr:row>43</xdr:row>
                    <xdr:rowOff>133350</xdr:rowOff>
                  </from>
                  <to>
                    <xdr:col>33</xdr:col>
                    <xdr:colOff>9525</xdr:colOff>
                    <xdr:row>45</xdr:row>
                    <xdr:rowOff>57150</xdr:rowOff>
                  </to>
                </anchor>
              </controlPr>
            </control>
          </mc:Choice>
        </mc:AlternateContent>
        <mc:AlternateContent xmlns:mc="http://schemas.openxmlformats.org/markup-compatibility/2006">
          <mc:Choice Requires="x14">
            <control shapeId="6156" r:id="rId15" name="Check Box 12">
              <controlPr defaultSize="0" autoFill="0" autoLine="0" autoPict="0" altText="">
                <anchor moveWithCells="1">
                  <from>
                    <xdr:col>32</xdr:col>
                    <xdr:colOff>28575</xdr:colOff>
                    <xdr:row>44</xdr:row>
                    <xdr:rowOff>180975</xdr:rowOff>
                  </from>
                  <to>
                    <xdr:col>33</xdr:col>
                    <xdr:colOff>9525</xdr:colOff>
                    <xdr:row>46</xdr:row>
                    <xdr:rowOff>57150</xdr:rowOff>
                  </to>
                </anchor>
              </controlPr>
            </control>
          </mc:Choice>
        </mc:AlternateContent>
        <mc:AlternateContent xmlns:mc="http://schemas.openxmlformats.org/markup-compatibility/2006">
          <mc:Choice Requires="x14">
            <control shapeId="6157" r:id="rId16" name="Check Box 13">
              <controlPr defaultSize="0" autoFill="0" autoLine="0" autoPict="0" altText="">
                <anchor moveWithCells="1">
                  <from>
                    <xdr:col>32</xdr:col>
                    <xdr:colOff>28575</xdr:colOff>
                    <xdr:row>45</xdr:row>
                    <xdr:rowOff>180975</xdr:rowOff>
                  </from>
                  <to>
                    <xdr:col>33</xdr:col>
                    <xdr:colOff>9525</xdr:colOff>
                    <xdr:row>47</xdr:row>
                    <xdr:rowOff>57150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8</xdr:col>
                    <xdr:colOff>38100</xdr:colOff>
                    <xdr:row>19</xdr:row>
                    <xdr:rowOff>76200</xdr:rowOff>
                  </from>
                  <to>
                    <xdr:col>9</xdr:col>
                    <xdr:colOff>19050</xdr:colOff>
                    <xdr:row>20</xdr:row>
                    <xdr:rowOff>161925</xdr:rowOff>
                  </to>
                </anchor>
              </controlPr>
            </control>
          </mc:Choice>
        </mc:AlternateContent>
        <mc:AlternateContent xmlns:mc="http://schemas.openxmlformats.org/markup-compatibility/2006">
          <mc:Choice Requires="x14">
            <control shapeId="6159" r:id="rId18" name="Check Box 15">
              <controlPr defaultSize="0" autoFill="0" autoLine="0" autoPict="0" altText="">
                <anchor moveWithCells="1">
                  <from>
                    <xdr:col>33</xdr:col>
                    <xdr:colOff>28575</xdr:colOff>
                    <xdr:row>39</xdr:row>
                    <xdr:rowOff>219075</xdr:rowOff>
                  </from>
                  <to>
                    <xdr:col>34</xdr:col>
                    <xdr:colOff>9525</xdr:colOff>
                    <xdr:row>41</xdr:row>
                    <xdr:rowOff>57150</xdr:rowOff>
                  </to>
                </anchor>
              </controlPr>
            </control>
          </mc:Choice>
        </mc:AlternateContent>
        <mc:AlternateContent xmlns:mc="http://schemas.openxmlformats.org/markup-compatibility/2006">
          <mc:Choice Requires="x14">
            <control shapeId="6160" r:id="rId19" name="Check Box 16">
              <controlPr defaultSize="0" autoFill="0" autoLine="0" autoPict="0" altText="">
                <anchor moveWithCells="1">
                  <from>
                    <xdr:col>31</xdr:col>
                    <xdr:colOff>85725</xdr:colOff>
                    <xdr:row>39</xdr:row>
                    <xdr:rowOff>219075</xdr:rowOff>
                  </from>
                  <to>
                    <xdr:col>31</xdr:col>
                    <xdr:colOff>323850</xdr:colOff>
                    <xdr:row>41</xdr:row>
                    <xdr:rowOff>57150</xdr:rowOff>
                  </to>
                </anchor>
              </controlPr>
            </control>
          </mc:Choice>
        </mc:AlternateContent>
        <mc:AlternateContent xmlns:mc="http://schemas.openxmlformats.org/markup-compatibility/2006">
          <mc:Choice Requires="x14">
            <control shapeId="6161" r:id="rId20" name="Check Box 17">
              <controlPr defaultSize="0" autoFill="0" autoLine="0" autoPict="0" altText="">
                <anchor moveWithCells="1">
                  <from>
                    <xdr:col>17</xdr:col>
                    <xdr:colOff>38100</xdr:colOff>
                    <xdr:row>39</xdr:row>
                    <xdr:rowOff>219075</xdr:rowOff>
                  </from>
                  <to>
                    <xdr:col>18</xdr:col>
                    <xdr:colOff>19050</xdr:colOff>
                    <xdr:row>41</xdr:row>
                    <xdr:rowOff>57150</xdr:rowOff>
                  </to>
                </anchor>
              </controlPr>
            </control>
          </mc:Choice>
        </mc:AlternateContent>
        <mc:AlternateContent xmlns:mc="http://schemas.openxmlformats.org/markup-compatibility/2006">
          <mc:Choice Requires="x14">
            <control shapeId="6162" r:id="rId21" name="Check Box 18">
              <controlPr defaultSize="0" autoFill="0" autoLine="0" autoPict="0" altText="">
                <anchor moveWithCells="1">
                  <from>
                    <xdr:col>13</xdr:col>
                    <xdr:colOff>28575</xdr:colOff>
                    <xdr:row>39</xdr:row>
                    <xdr:rowOff>219075</xdr:rowOff>
                  </from>
                  <to>
                    <xdr:col>14</xdr:col>
                    <xdr:colOff>9525</xdr:colOff>
                    <xdr:row>41</xdr:row>
                    <xdr:rowOff>57150</xdr:rowOff>
                  </to>
                </anchor>
              </controlPr>
            </control>
          </mc:Choice>
        </mc:AlternateContent>
        <mc:AlternateContent xmlns:mc="http://schemas.openxmlformats.org/markup-compatibility/2006">
          <mc:Choice Requires="x14">
            <control shapeId="6163" r:id="rId22" name="Check Box 19">
              <controlPr defaultSize="0" autoFill="0" autoLine="0" autoPict="0" altText="">
                <anchor moveWithCells="1">
                  <from>
                    <xdr:col>12</xdr:col>
                    <xdr:colOff>38100</xdr:colOff>
                    <xdr:row>36</xdr:row>
                    <xdr:rowOff>228600</xdr:rowOff>
                  </from>
                  <to>
                    <xdr:col>13</xdr:col>
                    <xdr:colOff>19050</xdr:colOff>
                    <xdr:row>38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ltText="">
                <anchor moveWithCells="1">
                  <from>
                    <xdr:col>8</xdr:col>
                    <xdr:colOff>38100</xdr:colOff>
                    <xdr:row>36</xdr:row>
                    <xdr:rowOff>228600</xdr:rowOff>
                  </from>
                  <to>
                    <xdr:col>9</xdr:col>
                    <xdr:colOff>19050</xdr:colOff>
                    <xdr:row>38</xdr:row>
                    <xdr:rowOff>9525</xdr:rowOff>
                  </to>
                </anchor>
              </controlPr>
            </control>
          </mc:Choice>
        </mc:AlternateContent>
        <mc:AlternateContent xmlns:mc="http://schemas.openxmlformats.org/markup-compatibility/2006">
          <mc:Choice Requires="x14">
            <control shapeId="6167" r:id="rId24" name="Check Box 23">
              <controlPr defaultSize="0" autoFill="0" autoLine="0" autoPict="0" altText="">
                <anchor moveWithCells="1">
                  <from>
                    <xdr:col>8</xdr:col>
                    <xdr:colOff>85725</xdr:colOff>
                    <xdr:row>25</xdr:row>
                    <xdr:rowOff>238125</xdr:rowOff>
                  </from>
                  <to>
                    <xdr:col>9</xdr:col>
                    <xdr:colOff>66675</xdr:colOff>
                    <xdr:row>27</xdr:row>
                    <xdr:rowOff>28575</xdr:rowOff>
                  </to>
                </anchor>
              </controlPr>
            </control>
          </mc:Choice>
        </mc:AlternateContent>
        <mc:AlternateContent xmlns:mc="http://schemas.openxmlformats.org/markup-compatibility/2006">
          <mc:Choice Requires="x14">
            <control shapeId="6168" r:id="rId25" name="Check Box 24">
              <controlPr defaultSize="0" autoFill="0" autoLine="0" autoPict="0" altText="">
                <anchor moveWithCells="1">
                  <from>
                    <xdr:col>9</xdr:col>
                    <xdr:colOff>133350</xdr:colOff>
                    <xdr:row>25</xdr:row>
                    <xdr:rowOff>228600</xdr:rowOff>
                  </from>
                  <to>
                    <xdr:col>10</xdr:col>
                    <xdr:colOff>123825</xdr:colOff>
                    <xdr:row>27</xdr:row>
                    <xdr:rowOff>28575</xdr:rowOff>
                  </to>
                </anchor>
              </controlPr>
            </control>
          </mc:Choice>
        </mc:AlternateContent>
        <mc:AlternateContent xmlns:mc="http://schemas.openxmlformats.org/markup-compatibility/2006">
          <mc:Choice Requires="x14">
            <control shapeId="6169" r:id="rId26" name="Check Box 25">
              <controlPr defaultSize="0" autoFill="0" autoLine="0" autoPict="0" altText="">
                <anchor moveWithCells="1">
                  <from>
                    <xdr:col>10</xdr:col>
                    <xdr:colOff>171450</xdr:colOff>
                    <xdr:row>25</xdr:row>
                    <xdr:rowOff>238125</xdr:rowOff>
                  </from>
                  <to>
                    <xdr:col>11</xdr:col>
                    <xdr:colOff>152400</xdr:colOff>
                    <xdr:row>27</xdr:row>
                    <xdr:rowOff>28575</xdr:rowOff>
                  </to>
                </anchor>
              </controlPr>
            </control>
          </mc:Choice>
        </mc:AlternateContent>
        <mc:AlternateContent xmlns:mc="http://schemas.openxmlformats.org/markup-compatibility/2006">
          <mc:Choice Requires="x14">
            <control shapeId="6170" r:id="rId27" name="Check Box 26">
              <controlPr defaultSize="0" autoFill="0" autoLine="0" autoPict="0" altText="">
                <anchor moveWithCells="1">
                  <from>
                    <xdr:col>11</xdr:col>
                    <xdr:colOff>190500</xdr:colOff>
                    <xdr:row>25</xdr:row>
                    <xdr:rowOff>228600</xdr:rowOff>
                  </from>
                  <to>
                    <xdr:col>12</xdr:col>
                    <xdr:colOff>171450</xdr:colOff>
                    <xdr:row>27</xdr:row>
                    <xdr:rowOff>19050</xdr:rowOff>
                  </to>
                </anchor>
              </controlPr>
            </control>
          </mc:Choice>
        </mc:AlternateContent>
        <mc:AlternateContent xmlns:mc="http://schemas.openxmlformats.org/markup-compatibility/2006">
          <mc:Choice Requires="x14">
            <control shapeId="6171" r:id="rId28" name="Check Box 27">
              <controlPr defaultSize="0" autoFill="0" autoLine="0" autoPict="0" altText="">
                <anchor moveWithCells="1">
                  <from>
                    <xdr:col>12</xdr:col>
                    <xdr:colOff>209550</xdr:colOff>
                    <xdr:row>25</xdr:row>
                    <xdr:rowOff>228600</xdr:rowOff>
                  </from>
                  <to>
                    <xdr:col>13</xdr:col>
                    <xdr:colOff>190500</xdr:colOff>
                    <xdr:row>27</xdr:row>
                    <xdr:rowOff>28575</xdr:rowOff>
                  </to>
                </anchor>
              </controlPr>
            </control>
          </mc:Choice>
        </mc:AlternateContent>
        <mc:AlternateContent xmlns:mc="http://schemas.openxmlformats.org/markup-compatibility/2006">
          <mc:Choice Requires="x14">
            <control shapeId="6172" r:id="rId29" name="Check Box 28">
              <controlPr defaultSize="0" autoFill="0" autoLine="0" autoPict="0" altText="">
                <anchor moveWithCells="1">
                  <from>
                    <xdr:col>13</xdr:col>
                    <xdr:colOff>247650</xdr:colOff>
                    <xdr:row>25</xdr:row>
                    <xdr:rowOff>228600</xdr:rowOff>
                  </from>
                  <to>
                    <xdr:col>14</xdr:col>
                    <xdr:colOff>228600</xdr:colOff>
                    <xdr:row>27</xdr:row>
                    <xdr:rowOff>28575</xdr:rowOff>
                  </to>
                </anchor>
              </controlPr>
            </control>
          </mc:Choice>
        </mc:AlternateContent>
        <mc:AlternateContent xmlns:mc="http://schemas.openxmlformats.org/markup-compatibility/2006">
          <mc:Choice Requires="x14">
            <control shapeId="6173" r:id="rId30" name="Check Box 29">
              <controlPr defaultSize="0" autoFill="0" autoLine="0" autoPict="0" altText="">
                <anchor moveWithCells="1">
                  <from>
                    <xdr:col>15</xdr:col>
                    <xdr:colOff>9525</xdr:colOff>
                    <xdr:row>25</xdr:row>
                    <xdr:rowOff>228600</xdr:rowOff>
                  </from>
                  <to>
                    <xdr:col>15</xdr:col>
                    <xdr:colOff>247650</xdr:colOff>
                    <xdr:row>27</xdr:row>
                    <xdr:rowOff>19050</xdr:rowOff>
                  </to>
                </anchor>
              </controlPr>
            </control>
          </mc:Choice>
        </mc:AlternateContent>
        <mc:AlternateContent xmlns:mc="http://schemas.openxmlformats.org/markup-compatibility/2006">
          <mc:Choice Requires="x14">
            <control shapeId="6174" r:id="rId31" name="Check Box 30">
              <controlPr defaultSize="0" autoFill="0" autoLine="0" autoPict="0" altText="">
                <anchor moveWithCells="1">
                  <from>
                    <xdr:col>16</xdr:col>
                    <xdr:colOff>38100</xdr:colOff>
                    <xdr:row>25</xdr:row>
                    <xdr:rowOff>228600</xdr:rowOff>
                  </from>
                  <to>
                    <xdr:col>17</xdr:col>
                    <xdr:colOff>19050</xdr:colOff>
                    <xdr:row>27</xdr:row>
                    <xdr:rowOff>28575</xdr:rowOff>
                  </to>
                </anchor>
              </controlPr>
            </control>
          </mc:Choice>
        </mc:AlternateContent>
        <mc:AlternateContent xmlns:mc="http://schemas.openxmlformats.org/markup-compatibility/2006">
          <mc:Choice Requires="x14">
            <control shapeId="6175" r:id="rId32" name="Check Box 31">
              <controlPr defaultSize="0" autoFill="0" autoLine="0" autoPict="0" altText="">
                <anchor moveWithCells="1">
                  <from>
                    <xdr:col>8</xdr:col>
                    <xdr:colOff>38100</xdr:colOff>
                    <xdr:row>34</xdr:row>
                    <xdr:rowOff>0</xdr:rowOff>
                  </from>
                  <to>
                    <xdr:col>9</xdr:col>
                    <xdr:colOff>19050</xdr:colOff>
                    <xdr:row>35</xdr:row>
                    <xdr:rowOff>0</xdr:rowOff>
                  </to>
                </anchor>
              </controlPr>
            </control>
          </mc:Choice>
        </mc:AlternateContent>
        <mc:AlternateContent xmlns:mc="http://schemas.openxmlformats.org/markup-compatibility/2006">
          <mc:Choice Requires="x14">
            <control shapeId="6176" r:id="rId33" name="Check Box 32">
              <controlPr defaultSize="0" autoFill="0" autoLine="0" autoPict="0" altText="">
                <anchor moveWithCells="1">
                  <from>
                    <xdr:col>11</xdr:col>
                    <xdr:colOff>85725</xdr:colOff>
                    <xdr:row>34</xdr:row>
                    <xdr:rowOff>0</xdr:rowOff>
                  </from>
                  <to>
                    <xdr:col>12</xdr:col>
                    <xdr:colOff>66675</xdr:colOff>
                    <xdr:row>35</xdr:row>
                    <xdr:rowOff>0</xdr:rowOff>
                  </to>
                </anchor>
              </controlPr>
            </control>
          </mc:Choice>
        </mc:AlternateContent>
        <mc:AlternateContent xmlns:mc="http://schemas.openxmlformats.org/markup-compatibility/2006">
          <mc:Choice Requires="x14">
            <control shapeId="6177" r:id="rId34" name="Check Box 33">
              <controlPr defaultSize="0" autoFill="0" autoLine="0" autoPict="0" altText="">
                <anchor moveWithCells="1">
                  <from>
                    <xdr:col>13</xdr:col>
                    <xdr:colOff>171450</xdr:colOff>
                    <xdr:row>34</xdr:row>
                    <xdr:rowOff>0</xdr:rowOff>
                  </from>
                  <to>
                    <xdr:col>14</xdr:col>
                    <xdr:colOff>152400</xdr:colOff>
                    <xdr:row>35</xdr:row>
                    <xdr:rowOff>0</xdr:rowOff>
                  </to>
                </anchor>
              </controlPr>
            </control>
          </mc:Choice>
        </mc:AlternateContent>
        <mc:AlternateContent xmlns:mc="http://schemas.openxmlformats.org/markup-compatibility/2006">
          <mc:Choice Requires="x14">
            <control shapeId="6180" r:id="rId35" name="Check Box 36">
              <controlPr defaultSize="0" autoFill="0" autoLine="0" autoPict="0" altText="">
                <anchor moveWithCells="1">
                  <from>
                    <xdr:col>15</xdr:col>
                    <xdr:colOff>38100</xdr:colOff>
                    <xdr:row>31</xdr:row>
                    <xdr:rowOff>323850</xdr:rowOff>
                  </from>
                  <to>
                    <xdr:col>16</xdr:col>
                    <xdr:colOff>19050</xdr:colOff>
                    <xdr:row>33</xdr:row>
                    <xdr:rowOff>9525</xdr:rowOff>
                  </to>
                </anchor>
              </controlPr>
            </control>
          </mc:Choice>
        </mc:AlternateContent>
        <mc:AlternateContent xmlns:mc="http://schemas.openxmlformats.org/markup-compatibility/2006">
          <mc:Choice Requires="x14">
            <control shapeId="6181" r:id="rId36" name="Check Box 37">
              <controlPr defaultSize="0" autoFill="0" autoLine="0" autoPict="0" altText="">
                <anchor moveWithCells="1">
                  <from>
                    <xdr:col>12</xdr:col>
                    <xdr:colOff>38100</xdr:colOff>
                    <xdr:row>31</xdr:row>
                    <xdr:rowOff>323850</xdr:rowOff>
                  </from>
                  <to>
                    <xdr:col>13</xdr:col>
                    <xdr:colOff>19050</xdr:colOff>
                    <xdr:row>33</xdr:row>
                    <xdr:rowOff>9525</xdr:rowOff>
                  </to>
                </anchor>
              </controlPr>
            </control>
          </mc:Choice>
        </mc:AlternateContent>
        <mc:AlternateContent xmlns:mc="http://schemas.openxmlformats.org/markup-compatibility/2006">
          <mc:Choice Requires="x14">
            <control shapeId="6182" r:id="rId37" name="Check Box 38">
              <controlPr defaultSize="0" autoFill="0" autoLine="0" autoPict="0" altText="">
                <anchor moveWithCells="1">
                  <from>
                    <xdr:col>8</xdr:col>
                    <xdr:colOff>38100</xdr:colOff>
                    <xdr:row>23</xdr:row>
                    <xdr:rowOff>190500</xdr:rowOff>
                  </from>
                  <to>
                    <xdr:col>9</xdr:col>
                    <xdr:colOff>19050</xdr:colOff>
                    <xdr:row>25</xdr:row>
                    <xdr:rowOff>47625</xdr:rowOff>
                  </to>
                </anchor>
              </controlPr>
            </control>
          </mc:Choice>
        </mc:AlternateContent>
        <mc:AlternateContent xmlns:mc="http://schemas.openxmlformats.org/markup-compatibility/2006">
          <mc:Choice Requires="x14">
            <control shapeId="6183" r:id="rId38" name="Check Box 39">
              <controlPr defaultSize="0" autoFill="0" autoLine="0" autoPict="0" altText="">
                <anchor moveWithCells="1">
                  <from>
                    <xdr:col>11</xdr:col>
                    <xdr:colOff>38100</xdr:colOff>
                    <xdr:row>23</xdr:row>
                    <xdr:rowOff>190500</xdr:rowOff>
                  </from>
                  <to>
                    <xdr:col>12</xdr:col>
                    <xdr:colOff>19050</xdr:colOff>
                    <xdr:row>25</xdr:row>
                    <xdr:rowOff>47625</xdr:rowOff>
                  </to>
                </anchor>
              </controlPr>
            </control>
          </mc:Choice>
        </mc:AlternateContent>
        <mc:AlternateContent xmlns:mc="http://schemas.openxmlformats.org/markup-compatibility/2006">
          <mc:Choice Requires="x14">
            <control shapeId="6184" r:id="rId39" name="Check Box 40">
              <controlPr defaultSize="0" autoFill="0" autoLine="0" autoPict="0" altText="">
                <anchor moveWithCells="1">
                  <from>
                    <xdr:col>17</xdr:col>
                    <xdr:colOff>38100</xdr:colOff>
                    <xdr:row>23</xdr:row>
                    <xdr:rowOff>190500</xdr:rowOff>
                  </from>
                  <to>
                    <xdr:col>18</xdr:col>
                    <xdr:colOff>19050</xdr:colOff>
                    <xdr:row>25</xdr:row>
                    <xdr:rowOff>47625</xdr:rowOff>
                  </to>
                </anchor>
              </controlPr>
            </control>
          </mc:Choice>
        </mc:AlternateContent>
        <mc:AlternateContent xmlns:mc="http://schemas.openxmlformats.org/markup-compatibility/2006">
          <mc:Choice Requires="x14">
            <control shapeId="6185" r:id="rId40" name="Check Box 41">
              <controlPr defaultSize="0" autoFill="0" autoLine="0" autoPict="0" altText="">
                <anchor moveWithCells="1">
                  <from>
                    <xdr:col>21</xdr:col>
                    <xdr:colOff>38100</xdr:colOff>
                    <xdr:row>23</xdr:row>
                    <xdr:rowOff>190500</xdr:rowOff>
                  </from>
                  <to>
                    <xdr:col>22</xdr:col>
                    <xdr:colOff>19050</xdr:colOff>
                    <xdr:row>25</xdr:row>
                    <xdr:rowOff>47625</xdr:rowOff>
                  </to>
                </anchor>
              </controlPr>
            </control>
          </mc:Choice>
        </mc:AlternateContent>
        <mc:AlternateContent xmlns:mc="http://schemas.openxmlformats.org/markup-compatibility/2006">
          <mc:Choice Requires="x14">
            <control shapeId="6186" r:id="rId41" name="Check Box 42">
              <controlPr defaultSize="0" autoFill="0" autoLine="0" autoPict="0" altText="">
                <anchor moveWithCells="1">
                  <from>
                    <xdr:col>25</xdr:col>
                    <xdr:colOff>66675</xdr:colOff>
                    <xdr:row>23</xdr:row>
                    <xdr:rowOff>190500</xdr:rowOff>
                  </from>
                  <to>
                    <xdr:col>26</xdr:col>
                    <xdr:colOff>19050</xdr:colOff>
                    <xdr:row>25</xdr:row>
                    <xdr:rowOff>47625</xdr:rowOff>
                  </to>
                </anchor>
              </controlPr>
            </control>
          </mc:Choice>
        </mc:AlternateContent>
        <mc:AlternateContent xmlns:mc="http://schemas.openxmlformats.org/markup-compatibility/2006">
          <mc:Choice Requires="x14">
            <control shapeId="6187" r:id="rId42" name="Check Box 43">
              <controlPr defaultSize="0" autoFill="0" autoLine="0" autoPict="0" altText="">
                <anchor moveWithCells="1">
                  <from>
                    <xdr:col>8</xdr:col>
                    <xdr:colOff>38100</xdr:colOff>
                    <xdr:row>24</xdr:row>
                    <xdr:rowOff>190500</xdr:rowOff>
                  </from>
                  <to>
                    <xdr:col>9</xdr:col>
                    <xdr:colOff>19050</xdr:colOff>
                    <xdr:row>26</xdr:row>
                    <xdr:rowOff>57150</xdr:rowOff>
                  </to>
                </anchor>
              </controlPr>
            </control>
          </mc:Choice>
        </mc:AlternateContent>
        <mc:AlternateContent xmlns:mc="http://schemas.openxmlformats.org/markup-compatibility/2006">
          <mc:Choice Requires="x14">
            <control shapeId="6188" r:id="rId43" name="Check Box 44">
              <controlPr defaultSize="0" autoFill="0" autoLine="0" autoPict="0" altText="">
                <anchor moveWithCells="1">
                  <from>
                    <xdr:col>12</xdr:col>
                    <xdr:colOff>38100</xdr:colOff>
                    <xdr:row>24</xdr:row>
                    <xdr:rowOff>190500</xdr:rowOff>
                  </from>
                  <to>
                    <xdr:col>13</xdr:col>
                    <xdr:colOff>19050</xdr:colOff>
                    <xdr:row>26</xdr:row>
                    <xdr:rowOff>57150</xdr:rowOff>
                  </to>
                </anchor>
              </controlPr>
            </control>
          </mc:Choice>
        </mc:AlternateContent>
        <mc:AlternateContent xmlns:mc="http://schemas.openxmlformats.org/markup-compatibility/2006">
          <mc:Choice Requires="x14">
            <control shapeId="6189" r:id="rId44" name="Check Box 45">
              <controlPr defaultSize="0" autoFill="0" autoLine="0" autoPict="0" altText="">
                <anchor moveWithCells="1">
                  <from>
                    <xdr:col>17</xdr:col>
                    <xdr:colOff>38100</xdr:colOff>
                    <xdr:row>24</xdr:row>
                    <xdr:rowOff>190500</xdr:rowOff>
                  </from>
                  <to>
                    <xdr:col>18</xdr:col>
                    <xdr:colOff>19050</xdr:colOff>
                    <xdr:row>26</xdr:row>
                    <xdr:rowOff>57150</xdr:rowOff>
                  </to>
                </anchor>
              </controlPr>
            </control>
          </mc:Choice>
        </mc:AlternateContent>
        <mc:AlternateContent xmlns:mc="http://schemas.openxmlformats.org/markup-compatibility/2006">
          <mc:Choice Requires="x14">
            <control shapeId="6190" r:id="rId45" name="Check Box 46">
              <controlPr defaultSize="0" autoFill="0" autoLine="0" autoPict="0" altText="">
                <anchor moveWithCells="1">
                  <from>
                    <xdr:col>21</xdr:col>
                    <xdr:colOff>38100</xdr:colOff>
                    <xdr:row>24</xdr:row>
                    <xdr:rowOff>190500</xdr:rowOff>
                  </from>
                  <to>
                    <xdr:col>22</xdr:col>
                    <xdr:colOff>19050</xdr:colOff>
                    <xdr:row>26</xdr:row>
                    <xdr:rowOff>57150</xdr:rowOff>
                  </to>
                </anchor>
              </controlPr>
            </control>
          </mc:Choice>
        </mc:AlternateContent>
        <mc:AlternateContent xmlns:mc="http://schemas.openxmlformats.org/markup-compatibility/2006">
          <mc:Choice Requires="x14">
            <control shapeId="6191" r:id="rId46" name="Check Box 47">
              <controlPr defaultSize="0" autoFill="0" autoLine="0" autoPict="0" altText="">
                <anchor moveWithCells="1">
                  <from>
                    <xdr:col>23</xdr:col>
                    <xdr:colOff>76200</xdr:colOff>
                    <xdr:row>24</xdr:row>
                    <xdr:rowOff>190500</xdr:rowOff>
                  </from>
                  <to>
                    <xdr:col>24</xdr:col>
                    <xdr:colOff>57150</xdr:colOff>
                    <xdr:row>26</xdr:row>
                    <xdr:rowOff>57150</xdr:rowOff>
                  </to>
                </anchor>
              </controlPr>
            </control>
          </mc:Choice>
        </mc:AlternateContent>
        <mc:AlternateContent xmlns:mc="http://schemas.openxmlformats.org/markup-compatibility/2006">
          <mc:Choice Requires="x14">
            <control shapeId="6192" r:id="rId47" name="Check Box 48">
              <controlPr defaultSize="0" autoFill="0" autoLine="0" autoPict="0" altText="">
                <anchor moveWithCells="1">
                  <from>
                    <xdr:col>27</xdr:col>
                    <xdr:colOff>104775</xdr:colOff>
                    <xdr:row>24</xdr:row>
                    <xdr:rowOff>180975</xdr:rowOff>
                  </from>
                  <to>
                    <xdr:col>28</xdr:col>
                    <xdr:colOff>47625</xdr:colOff>
                    <xdr:row>26</xdr:row>
                    <xdr:rowOff>57150</xdr:rowOff>
                  </to>
                </anchor>
              </controlPr>
            </control>
          </mc:Choice>
        </mc:AlternateContent>
        <mc:AlternateContent xmlns:mc="http://schemas.openxmlformats.org/markup-compatibility/2006">
          <mc:Choice Requires="x14">
            <control shapeId="6193" r:id="rId48" name="Check Box 49">
              <controlPr defaultSize="0" autoFill="0" autoLine="0" autoPict="0">
                <anchor moveWithCells="1">
                  <from>
                    <xdr:col>8</xdr:col>
                    <xdr:colOff>47625</xdr:colOff>
                    <xdr:row>11</xdr:row>
                    <xdr:rowOff>161925</xdr:rowOff>
                  </from>
                  <to>
                    <xdr:col>9</xdr:col>
                    <xdr:colOff>28575</xdr:colOff>
                    <xdr:row>13</xdr:row>
                    <xdr:rowOff>38100</xdr:rowOff>
                  </to>
                </anchor>
              </controlPr>
            </control>
          </mc:Choice>
        </mc:AlternateContent>
        <mc:AlternateContent xmlns:mc="http://schemas.openxmlformats.org/markup-compatibility/2006">
          <mc:Choice Requires="x14">
            <control shapeId="6194" r:id="rId49" name="Check Box 50">
              <controlPr defaultSize="0" autoFill="0" autoLine="0" autoPict="0">
                <anchor moveWithCells="1">
                  <from>
                    <xdr:col>12</xdr:col>
                    <xdr:colOff>47625</xdr:colOff>
                    <xdr:row>11</xdr:row>
                    <xdr:rowOff>161925</xdr:rowOff>
                  </from>
                  <to>
                    <xdr:col>13</xdr:col>
                    <xdr:colOff>28575</xdr:colOff>
                    <xdr:row>13</xdr:row>
                    <xdr:rowOff>38100</xdr:rowOff>
                  </to>
                </anchor>
              </controlPr>
            </control>
          </mc:Choice>
        </mc:AlternateContent>
        <mc:AlternateContent xmlns:mc="http://schemas.openxmlformats.org/markup-compatibility/2006">
          <mc:Choice Requires="x14">
            <control shapeId="6195" r:id="rId50" name="Check Box 51">
              <controlPr defaultSize="0" autoFill="0" autoLine="0" autoPict="0">
                <anchor moveWithCells="1">
                  <from>
                    <xdr:col>14</xdr:col>
                    <xdr:colOff>57150</xdr:colOff>
                    <xdr:row>11</xdr:row>
                    <xdr:rowOff>161925</xdr:rowOff>
                  </from>
                  <to>
                    <xdr:col>15</xdr:col>
                    <xdr:colOff>38100</xdr:colOff>
                    <xdr:row>13</xdr:row>
                    <xdr:rowOff>38100</xdr:rowOff>
                  </to>
                </anchor>
              </controlPr>
            </control>
          </mc:Choice>
        </mc:AlternateContent>
        <mc:AlternateContent xmlns:mc="http://schemas.openxmlformats.org/markup-compatibility/2006">
          <mc:Choice Requires="x14">
            <control shapeId="6196" r:id="rId51" name="Check Box 52">
              <controlPr defaultSize="0" autoFill="0" autoLine="0" autoPict="0">
                <anchor moveWithCells="1">
                  <from>
                    <xdr:col>21</xdr:col>
                    <xdr:colOff>47625</xdr:colOff>
                    <xdr:row>11</xdr:row>
                    <xdr:rowOff>161925</xdr:rowOff>
                  </from>
                  <to>
                    <xdr:col>22</xdr:col>
                    <xdr:colOff>28575</xdr:colOff>
                    <xdr:row>13</xdr:row>
                    <xdr:rowOff>38100</xdr:rowOff>
                  </to>
                </anchor>
              </controlPr>
            </control>
          </mc:Choice>
        </mc:AlternateContent>
        <mc:AlternateContent xmlns:mc="http://schemas.openxmlformats.org/markup-compatibility/2006">
          <mc:Choice Requires="x14">
            <control shapeId="6197" r:id="rId52" name="Check Box 53">
              <controlPr defaultSize="0" autoFill="0" autoLine="0" autoPict="0">
                <anchor moveWithCells="1">
                  <from>
                    <xdr:col>24</xdr:col>
                    <xdr:colOff>57150</xdr:colOff>
                    <xdr:row>11</xdr:row>
                    <xdr:rowOff>152400</xdr:rowOff>
                  </from>
                  <to>
                    <xdr:col>25</xdr:col>
                    <xdr:colOff>38100</xdr:colOff>
                    <xdr:row>13</xdr:row>
                    <xdr:rowOff>28575</xdr:rowOff>
                  </to>
                </anchor>
              </controlPr>
            </control>
          </mc:Choice>
        </mc:AlternateContent>
        <mc:AlternateContent xmlns:mc="http://schemas.openxmlformats.org/markup-compatibility/2006">
          <mc:Choice Requires="x14">
            <control shapeId="6198" r:id="rId53" name="Check Box 54">
              <controlPr defaultSize="0" autoFill="0" autoLine="0" autoPict="0">
                <anchor moveWithCells="1">
                  <from>
                    <xdr:col>27</xdr:col>
                    <xdr:colOff>76200</xdr:colOff>
                    <xdr:row>11</xdr:row>
                    <xdr:rowOff>152400</xdr:rowOff>
                  </from>
                  <to>
                    <xdr:col>28</xdr:col>
                    <xdr:colOff>19050</xdr:colOff>
                    <xdr:row>13</xdr:row>
                    <xdr:rowOff>28575</xdr:rowOff>
                  </to>
                </anchor>
              </controlPr>
            </control>
          </mc:Choice>
        </mc:AlternateContent>
        <mc:AlternateContent xmlns:mc="http://schemas.openxmlformats.org/markup-compatibility/2006">
          <mc:Choice Requires="x14">
            <control shapeId="6199" r:id="rId54" name="Check Box 55">
              <controlPr defaultSize="0" autoFill="0" autoLine="0" autoPict="0">
                <anchor moveWithCells="1">
                  <from>
                    <xdr:col>27</xdr:col>
                    <xdr:colOff>76200</xdr:colOff>
                    <xdr:row>12</xdr:row>
                    <xdr:rowOff>257175</xdr:rowOff>
                  </from>
                  <to>
                    <xdr:col>28</xdr:col>
                    <xdr:colOff>19050</xdr:colOff>
                    <xdr:row>14</xdr:row>
                    <xdr:rowOff>38100</xdr:rowOff>
                  </to>
                </anchor>
              </controlPr>
            </control>
          </mc:Choice>
        </mc:AlternateContent>
        <mc:AlternateContent xmlns:mc="http://schemas.openxmlformats.org/markup-compatibility/2006">
          <mc:Choice Requires="x14">
            <control shapeId="6200" r:id="rId55" name="Check Box 56">
              <controlPr defaultSize="0" autoFill="0" autoLine="0" autoPict="0">
                <anchor moveWithCells="1">
                  <from>
                    <xdr:col>22</xdr:col>
                    <xdr:colOff>47625</xdr:colOff>
                    <xdr:row>12</xdr:row>
                    <xdr:rowOff>257175</xdr:rowOff>
                  </from>
                  <to>
                    <xdr:col>23</xdr:col>
                    <xdr:colOff>28575</xdr:colOff>
                    <xdr:row>14</xdr:row>
                    <xdr:rowOff>38100</xdr:rowOff>
                  </to>
                </anchor>
              </controlPr>
            </control>
          </mc:Choice>
        </mc:AlternateContent>
        <mc:AlternateContent xmlns:mc="http://schemas.openxmlformats.org/markup-compatibility/2006">
          <mc:Choice Requires="x14">
            <control shapeId="6201" r:id="rId56" name="Check Box 57">
              <controlPr defaultSize="0" autoFill="0" autoLine="0" autoPict="0">
                <anchor moveWithCells="1">
                  <from>
                    <xdr:col>17</xdr:col>
                    <xdr:colOff>47625</xdr:colOff>
                    <xdr:row>12</xdr:row>
                    <xdr:rowOff>257175</xdr:rowOff>
                  </from>
                  <to>
                    <xdr:col>18</xdr:col>
                    <xdr:colOff>28575</xdr:colOff>
                    <xdr:row>14</xdr:row>
                    <xdr:rowOff>38100</xdr:rowOff>
                  </to>
                </anchor>
              </controlPr>
            </control>
          </mc:Choice>
        </mc:AlternateContent>
        <mc:AlternateContent xmlns:mc="http://schemas.openxmlformats.org/markup-compatibility/2006">
          <mc:Choice Requires="x14">
            <control shapeId="6202" r:id="rId57" name="Check Box 58">
              <controlPr defaultSize="0" autoFill="0" autoLine="0" autoPict="0">
                <anchor moveWithCells="1">
                  <from>
                    <xdr:col>12</xdr:col>
                    <xdr:colOff>47625</xdr:colOff>
                    <xdr:row>12</xdr:row>
                    <xdr:rowOff>257175</xdr:rowOff>
                  </from>
                  <to>
                    <xdr:col>13</xdr:col>
                    <xdr:colOff>28575</xdr:colOff>
                    <xdr:row>14</xdr:row>
                    <xdr:rowOff>38100</xdr:rowOff>
                  </to>
                </anchor>
              </controlPr>
            </control>
          </mc:Choice>
        </mc:AlternateContent>
        <mc:AlternateContent xmlns:mc="http://schemas.openxmlformats.org/markup-compatibility/2006">
          <mc:Choice Requires="x14">
            <control shapeId="6203" r:id="rId58" name="Check Box 59">
              <controlPr defaultSize="0" autoFill="0" autoLine="0" autoPict="0">
                <anchor moveWithCells="1">
                  <from>
                    <xdr:col>8</xdr:col>
                    <xdr:colOff>47625</xdr:colOff>
                    <xdr:row>12</xdr:row>
                    <xdr:rowOff>247650</xdr:rowOff>
                  </from>
                  <to>
                    <xdr:col>9</xdr:col>
                    <xdr:colOff>28575</xdr:colOff>
                    <xdr:row>14</xdr:row>
                    <xdr:rowOff>28575</xdr:rowOff>
                  </to>
                </anchor>
              </controlPr>
            </control>
          </mc:Choice>
        </mc:AlternateContent>
        <mc:AlternateContent xmlns:mc="http://schemas.openxmlformats.org/markup-compatibility/2006">
          <mc:Choice Requires="x14">
            <control shapeId="6204" r:id="rId59" name="Check Box 60">
              <controlPr defaultSize="0" autoFill="0" autoLine="0" autoPict="0">
                <anchor moveWithCells="1">
                  <from>
                    <xdr:col>8</xdr:col>
                    <xdr:colOff>47625</xdr:colOff>
                    <xdr:row>13</xdr:row>
                    <xdr:rowOff>257175</xdr:rowOff>
                  </from>
                  <to>
                    <xdr:col>9</xdr:col>
                    <xdr:colOff>28575</xdr:colOff>
                    <xdr:row>15</xdr:row>
                    <xdr:rowOff>38100</xdr:rowOff>
                  </to>
                </anchor>
              </controlPr>
            </control>
          </mc:Choice>
        </mc:AlternateContent>
        <mc:AlternateContent xmlns:mc="http://schemas.openxmlformats.org/markup-compatibility/2006">
          <mc:Choice Requires="x14">
            <control shapeId="6205" r:id="rId60" name="Check Box 61">
              <controlPr defaultSize="0" autoFill="0" autoLine="0" autoPict="0">
                <anchor moveWithCells="1">
                  <from>
                    <xdr:col>17</xdr:col>
                    <xdr:colOff>47625</xdr:colOff>
                    <xdr:row>13</xdr:row>
                    <xdr:rowOff>247650</xdr:rowOff>
                  </from>
                  <to>
                    <xdr:col>18</xdr:col>
                    <xdr:colOff>28575</xdr:colOff>
                    <xdr:row>15</xdr:row>
                    <xdr:rowOff>28575</xdr:rowOff>
                  </to>
                </anchor>
              </controlPr>
            </control>
          </mc:Choice>
        </mc:AlternateContent>
        <mc:AlternateContent xmlns:mc="http://schemas.openxmlformats.org/markup-compatibility/2006">
          <mc:Choice Requires="x14">
            <control shapeId="6206" r:id="rId61" name="Check Box 62">
              <controlPr defaultSize="0" autoFill="0" autoLine="0" autoPict="0">
                <anchor moveWithCells="1">
                  <from>
                    <xdr:col>24</xdr:col>
                    <xdr:colOff>66675</xdr:colOff>
                    <xdr:row>13</xdr:row>
                    <xdr:rowOff>257175</xdr:rowOff>
                  </from>
                  <to>
                    <xdr:col>25</xdr:col>
                    <xdr:colOff>47625</xdr:colOff>
                    <xdr:row>15</xdr:row>
                    <xdr:rowOff>38100</xdr:rowOff>
                  </to>
                </anchor>
              </controlPr>
            </control>
          </mc:Choice>
        </mc:AlternateContent>
        <mc:AlternateContent xmlns:mc="http://schemas.openxmlformats.org/markup-compatibility/2006">
          <mc:Choice Requires="x14">
            <control shapeId="6207" r:id="rId62" name="Check Box 63">
              <controlPr defaultSize="0" autoFill="0" autoLine="0" autoPict="0">
                <anchor moveWithCells="1">
                  <from>
                    <xdr:col>8</xdr:col>
                    <xdr:colOff>47625</xdr:colOff>
                    <xdr:row>14</xdr:row>
                    <xdr:rowOff>257175</xdr:rowOff>
                  </from>
                  <to>
                    <xdr:col>9</xdr:col>
                    <xdr:colOff>28575</xdr:colOff>
                    <xdr:row>16</xdr:row>
                    <xdr:rowOff>38100</xdr:rowOff>
                  </to>
                </anchor>
              </controlPr>
            </control>
          </mc:Choice>
        </mc:AlternateContent>
        <mc:AlternateContent xmlns:mc="http://schemas.openxmlformats.org/markup-compatibility/2006">
          <mc:Choice Requires="x14">
            <control shapeId="6208" r:id="rId63" name="Check Box 64">
              <controlPr defaultSize="0" autoFill="0" autoLine="0" autoPict="0">
                <anchor moveWithCells="1">
                  <from>
                    <xdr:col>13</xdr:col>
                    <xdr:colOff>57150</xdr:colOff>
                    <xdr:row>14</xdr:row>
                    <xdr:rowOff>257175</xdr:rowOff>
                  </from>
                  <to>
                    <xdr:col>14</xdr:col>
                    <xdr:colOff>38100</xdr:colOff>
                    <xdr:row>16</xdr:row>
                    <xdr:rowOff>38100</xdr:rowOff>
                  </to>
                </anchor>
              </controlPr>
            </control>
          </mc:Choice>
        </mc:AlternateContent>
        <mc:AlternateContent xmlns:mc="http://schemas.openxmlformats.org/markup-compatibility/2006">
          <mc:Choice Requires="x14">
            <control shapeId="6209" r:id="rId64" name="Check Box 65">
              <controlPr defaultSize="0" autoFill="0" autoLine="0" autoPict="0">
                <anchor moveWithCells="1">
                  <from>
                    <xdr:col>19</xdr:col>
                    <xdr:colOff>57150</xdr:colOff>
                    <xdr:row>14</xdr:row>
                    <xdr:rowOff>257175</xdr:rowOff>
                  </from>
                  <to>
                    <xdr:col>20</xdr:col>
                    <xdr:colOff>38100</xdr:colOff>
                    <xdr:row>16</xdr:row>
                    <xdr:rowOff>38100</xdr:rowOff>
                  </to>
                </anchor>
              </controlPr>
            </control>
          </mc:Choice>
        </mc:AlternateContent>
        <mc:AlternateContent xmlns:mc="http://schemas.openxmlformats.org/markup-compatibility/2006">
          <mc:Choice Requires="x14">
            <control shapeId="6210" r:id="rId65" name="Check Box 66">
              <controlPr defaultSize="0" autoFill="0" autoLine="0" autoPict="0">
                <anchor moveWithCells="1">
                  <from>
                    <xdr:col>22</xdr:col>
                    <xdr:colOff>57150</xdr:colOff>
                    <xdr:row>14</xdr:row>
                    <xdr:rowOff>247650</xdr:rowOff>
                  </from>
                  <to>
                    <xdr:col>23</xdr:col>
                    <xdr:colOff>38100</xdr:colOff>
                    <xdr:row>16</xdr:row>
                    <xdr:rowOff>28575</xdr:rowOff>
                  </to>
                </anchor>
              </controlPr>
            </control>
          </mc:Choice>
        </mc:AlternateContent>
        <mc:AlternateContent xmlns:mc="http://schemas.openxmlformats.org/markup-compatibility/2006">
          <mc:Choice Requires="x14">
            <control shapeId="6211" r:id="rId66" name="Check Box 67">
              <controlPr defaultSize="0" autoFill="0" autoLine="0" autoPict="0">
                <anchor moveWithCells="1">
                  <from>
                    <xdr:col>31</xdr:col>
                    <xdr:colOff>142875</xdr:colOff>
                    <xdr:row>13</xdr:row>
                    <xdr:rowOff>257175</xdr:rowOff>
                  </from>
                  <to>
                    <xdr:col>32</xdr:col>
                    <xdr:colOff>28575</xdr:colOff>
                    <xdr:row>15</xdr:row>
                    <xdr:rowOff>38100</xdr:rowOff>
                  </to>
                </anchor>
              </controlPr>
            </control>
          </mc:Choice>
        </mc:AlternateContent>
        <mc:AlternateContent xmlns:mc="http://schemas.openxmlformats.org/markup-compatibility/2006">
          <mc:Choice Requires="x14">
            <control shapeId="6212" r:id="rId67" name="Check Box 68">
              <controlPr defaultSize="0" autoFill="0" autoLine="0" autoPict="0" altText="">
                <anchor moveWithCells="1">
                  <from>
                    <xdr:col>30</xdr:col>
                    <xdr:colOff>47625</xdr:colOff>
                    <xdr:row>23</xdr:row>
                    <xdr:rowOff>190500</xdr:rowOff>
                  </from>
                  <to>
                    <xdr:col>31</xdr:col>
                    <xdr:colOff>28575</xdr:colOff>
                    <xdr:row>25</xdr:row>
                    <xdr:rowOff>47625</xdr:rowOff>
                  </to>
                </anchor>
              </controlPr>
            </control>
          </mc:Choice>
        </mc:AlternateContent>
        <mc:AlternateContent xmlns:mc="http://schemas.openxmlformats.org/markup-compatibility/2006">
          <mc:Choice Requires="x14">
            <control shapeId="6213" r:id="rId68" name="Check Box 69">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6214" r:id="rId69" name="Check Box 70">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6217" r:id="rId70" name="Check Box 73">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6218" r:id="rId71" name="Check Box 74">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6219" r:id="rId72" name="Check Box 75">
              <controlPr defaultSize="0" autoFill="0" autoLine="0" autoPict="0" altText="">
                <anchor moveWithCells="1">
                  <from>
                    <xdr:col>22</xdr:col>
                    <xdr:colOff>19050</xdr:colOff>
                    <xdr:row>34</xdr:row>
                    <xdr:rowOff>333375</xdr:rowOff>
                  </from>
                  <to>
                    <xdr:col>23</xdr:col>
                    <xdr:colOff>0</xdr:colOff>
                    <xdr:row>35</xdr:row>
                    <xdr:rowOff>342900</xdr:rowOff>
                  </to>
                </anchor>
              </controlPr>
            </control>
          </mc:Choice>
        </mc:AlternateContent>
        <mc:AlternateContent xmlns:mc="http://schemas.openxmlformats.org/markup-compatibility/2006">
          <mc:Choice Requires="x14">
            <control shapeId="6220" r:id="rId73" name="Check Box 76">
              <controlPr defaultSize="0" autoFill="0" autoLine="0" autoPict="0" altText="">
                <anchor moveWithCells="1">
                  <from>
                    <xdr:col>20</xdr:col>
                    <xdr:colOff>28575</xdr:colOff>
                    <xdr:row>34</xdr:row>
                    <xdr:rowOff>333375</xdr:rowOff>
                  </from>
                  <to>
                    <xdr:col>21</xdr:col>
                    <xdr:colOff>9525</xdr:colOff>
                    <xdr:row>35</xdr:row>
                    <xdr:rowOff>342900</xdr:rowOff>
                  </to>
                </anchor>
              </controlPr>
            </control>
          </mc:Choice>
        </mc:AlternateContent>
        <mc:AlternateContent xmlns:mc="http://schemas.openxmlformats.org/markup-compatibility/2006">
          <mc:Choice Requires="x14">
            <control shapeId="6221" r:id="rId74" name="Check Box 77">
              <controlPr defaultSize="0" autoFill="0" autoLine="0" autoPict="0" altText="">
                <anchor moveWithCells="1">
                  <from>
                    <xdr:col>8</xdr:col>
                    <xdr:colOff>38100</xdr:colOff>
                    <xdr:row>35</xdr:row>
                    <xdr:rowOff>295275</xdr:rowOff>
                  </from>
                  <to>
                    <xdr:col>9</xdr:col>
                    <xdr:colOff>19050</xdr:colOff>
                    <xdr:row>37</xdr:row>
                    <xdr:rowOff>57150</xdr:rowOff>
                  </to>
                </anchor>
              </controlPr>
            </control>
          </mc:Choice>
        </mc:AlternateContent>
        <mc:AlternateContent xmlns:mc="http://schemas.openxmlformats.org/markup-compatibility/2006">
          <mc:Choice Requires="x14">
            <control shapeId="6222" r:id="rId75" name="Check Box 78">
              <controlPr defaultSize="0" autoFill="0" autoLine="0" autoPict="0" altText="">
                <anchor moveWithCells="1">
                  <from>
                    <xdr:col>12</xdr:col>
                    <xdr:colOff>38100</xdr:colOff>
                    <xdr:row>35</xdr:row>
                    <xdr:rowOff>295275</xdr:rowOff>
                  </from>
                  <to>
                    <xdr:col>13</xdr:col>
                    <xdr:colOff>19050</xdr:colOff>
                    <xdr:row>37</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9"/>
  <sheetViews>
    <sheetView view="pageBreakPreview" topLeftCell="A16" zoomScaleNormal="96" zoomScaleSheetLayoutView="100" workbookViewId="0">
      <selection activeCell="AV1" sqref="AJ1:AV1048576"/>
    </sheetView>
  </sheetViews>
  <sheetFormatPr defaultRowHeight="18.75" x14ac:dyDescent="0.4"/>
  <cols>
    <col min="1" max="1" width="1.875" customWidth="1"/>
    <col min="2" max="2" width="3.375" style="1" customWidth="1"/>
    <col min="3" max="25" width="3.375" customWidth="1"/>
    <col min="26" max="26" width="3.75" customWidth="1"/>
    <col min="27" max="28" width="3.875" customWidth="1"/>
    <col min="29" max="31" width="3.375" customWidth="1"/>
    <col min="32" max="32" width="4.625" customWidth="1"/>
    <col min="33" max="34" width="3.375" customWidth="1"/>
    <col min="35" max="35" width="4.25" customWidth="1"/>
    <col min="36" max="36" width="6" customWidth="1"/>
    <col min="37" max="40" width="9.625" hidden="1" customWidth="1"/>
    <col min="41" max="42" width="9.375" hidden="1" customWidth="1"/>
    <col min="43" max="47" width="0" hidden="1" customWidth="1"/>
  </cols>
  <sheetData>
    <row r="1" spans="1:48" ht="30" x14ac:dyDescent="0.4">
      <c r="A1" s="348" t="s">
        <v>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26"/>
      <c r="AK1" s="26"/>
      <c r="AL1" s="26"/>
      <c r="AM1" s="26"/>
      <c r="AN1" s="26"/>
      <c r="AO1" s="26"/>
      <c r="AP1" s="26"/>
      <c r="AQ1" s="26"/>
      <c r="AR1" s="26"/>
      <c r="AS1" s="26"/>
      <c r="AT1" s="26"/>
      <c r="AU1" s="26"/>
      <c r="AV1" s="26"/>
    </row>
    <row r="2" spans="1:48" x14ac:dyDescent="0.4">
      <c r="A2" s="27"/>
      <c r="B2" s="349" t="s">
        <v>78</v>
      </c>
      <c r="C2" s="349"/>
      <c r="D2" s="349"/>
      <c r="E2" s="349"/>
      <c r="F2" s="349"/>
      <c r="G2" s="349"/>
      <c r="H2" s="349"/>
      <c r="I2" s="28" t="s">
        <v>79</v>
      </c>
      <c r="J2" s="29"/>
      <c r="K2" s="27"/>
      <c r="L2" s="27"/>
      <c r="M2" s="27"/>
      <c r="N2" s="27"/>
      <c r="O2" s="27"/>
      <c r="P2" s="27"/>
      <c r="Q2" s="27"/>
      <c r="R2" s="27"/>
      <c r="S2" s="27"/>
      <c r="T2" s="27"/>
      <c r="U2" s="27"/>
      <c r="V2" s="27"/>
      <c r="W2" s="27"/>
      <c r="X2" s="27"/>
      <c r="Y2" s="27"/>
      <c r="Z2" s="27"/>
      <c r="AA2" s="27"/>
      <c r="AB2" s="27"/>
      <c r="AC2" s="27"/>
      <c r="AD2" s="27"/>
      <c r="AE2" s="27"/>
      <c r="AF2" s="27"/>
      <c r="AG2" s="27"/>
      <c r="AH2" s="27"/>
      <c r="AI2" s="27"/>
      <c r="AJ2" s="26"/>
      <c r="AK2" s="26"/>
      <c r="AL2" s="26"/>
      <c r="AM2" s="26"/>
      <c r="AN2" s="26"/>
      <c r="AO2" s="26"/>
      <c r="AP2" s="26"/>
      <c r="AQ2" s="26"/>
      <c r="AR2" s="26"/>
      <c r="AS2" s="30">
        <v>1</v>
      </c>
      <c r="AT2" s="30">
        <v>0</v>
      </c>
      <c r="AU2" s="31" t="s">
        <v>189</v>
      </c>
      <c r="AV2" s="26"/>
    </row>
    <row r="3" spans="1:48" x14ac:dyDescent="0.4">
      <c r="A3" s="27"/>
      <c r="B3" s="27"/>
      <c r="C3" s="27"/>
      <c r="D3" s="27"/>
      <c r="E3" s="27"/>
      <c r="F3" s="27"/>
      <c r="G3" s="27"/>
      <c r="H3" s="27"/>
      <c r="I3" s="27"/>
      <c r="J3" s="27"/>
      <c r="K3" s="27"/>
      <c r="L3" s="27"/>
      <c r="M3" s="27"/>
      <c r="N3" s="27"/>
      <c r="O3" s="27"/>
      <c r="P3" s="27"/>
      <c r="Q3" s="27"/>
      <c r="R3" s="27"/>
      <c r="S3" s="27"/>
      <c r="T3" s="27"/>
      <c r="U3" s="27"/>
      <c r="V3" s="349" t="s">
        <v>63</v>
      </c>
      <c r="W3" s="349"/>
      <c r="X3" s="349"/>
      <c r="Y3" s="199" t="s">
        <v>77</v>
      </c>
      <c r="Z3" s="199"/>
      <c r="AA3" s="351">
        <v>5</v>
      </c>
      <c r="AB3" s="351"/>
      <c r="AC3" s="32" t="s">
        <v>31</v>
      </c>
      <c r="AD3" s="351">
        <v>7</v>
      </c>
      <c r="AE3" s="351"/>
      <c r="AF3" s="32" t="s">
        <v>34</v>
      </c>
      <c r="AG3" s="351">
        <v>25</v>
      </c>
      <c r="AH3" s="351"/>
      <c r="AI3" s="32" t="s">
        <v>33</v>
      </c>
      <c r="AJ3" s="26"/>
      <c r="AK3" s="26"/>
      <c r="AL3" s="26"/>
      <c r="AM3" s="26"/>
      <c r="AN3" s="26"/>
      <c r="AO3" s="26"/>
      <c r="AP3" s="26"/>
      <c r="AQ3" s="26"/>
      <c r="AR3" s="26"/>
      <c r="AS3" s="30">
        <v>2</v>
      </c>
      <c r="AT3" s="30">
        <v>5</v>
      </c>
      <c r="AU3" s="30">
        <v>2</v>
      </c>
      <c r="AV3" s="26"/>
    </row>
    <row r="4" spans="1:48" ht="20.25" customHeight="1" x14ac:dyDescent="0.4">
      <c r="A4" s="26"/>
      <c r="B4" s="33" t="str">
        <f>IF(OR($S$20="",$U$20="",$W$20="",$Y$20=""),AK10,"")</f>
        <v/>
      </c>
      <c r="C4" s="26"/>
      <c r="D4" s="26"/>
      <c r="E4" s="26"/>
      <c r="F4" s="26"/>
      <c r="G4" s="26"/>
      <c r="H4" s="26"/>
      <c r="I4" s="26"/>
      <c r="J4" s="26"/>
      <c r="K4" s="26"/>
      <c r="L4" s="26"/>
      <c r="M4" s="26"/>
      <c r="N4" s="26"/>
      <c r="O4" s="26"/>
      <c r="P4" s="26"/>
      <c r="Q4" s="26"/>
      <c r="R4" s="26"/>
      <c r="S4" s="26"/>
      <c r="T4" s="26"/>
      <c r="U4" s="26"/>
      <c r="V4" s="300" t="s">
        <v>62</v>
      </c>
      <c r="W4" s="300"/>
      <c r="X4" s="300"/>
      <c r="Y4" s="300"/>
      <c r="Z4" s="354" t="s">
        <v>128</v>
      </c>
      <c r="AA4" s="354"/>
      <c r="AB4" s="354"/>
      <c r="AC4" s="354"/>
      <c r="AD4" s="354"/>
      <c r="AE4" s="354"/>
      <c r="AF4" s="354"/>
      <c r="AG4" s="354"/>
      <c r="AH4" s="354"/>
      <c r="AI4" s="354"/>
      <c r="AJ4" s="26"/>
      <c r="AK4" s="26"/>
      <c r="AL4" s="26"/>
      <c r="AM4" s="26"/>
      <c r="AN4" s="26"/>
      <c r="AO4" s="26"/>
      <c r="AP4" s="26"/>
      <c r="AQ4" s="26"/>
      <c r="AR4" s="26"/>
      <c r="AS4" s="30">
        <v>3</v>
      </c>
      <c r="AT4" s="30">
        <v>10</v>
      </c>
      <c r="AU4" s="30">
        <v>3</v>
      </c>
      <c r="AV4" s="26"/>
    </row>
    <row r="5" spans="1:48" ht="20.25" customHeight="1" x14ac:dyDescent="0.4">
      <c r="A5" s="26"/>
      <c r="B5" s="33" t="str">
        <f>IF(OR($S$20="",$U$20="",$W$20="",$Y$20=""),AL10,"")</f>
        <v/>
      </c>
      <c r="C5" s="26"/>
      <c r="D5" s="26"/>
      <c r="E5" s="26"/>
      <c r="F5" s="26"/>
      <c r="G5" s="26"/>
      <c r="H5" s="26"/>
      <c r="I5" s="26"/>
      <c r="J5" s="26"/>
      <c r="K5" s="26"/>
      <c r="L5" s="26"/>
      <c r="M5" s="26"/>
      <c r="N5" s="26"/>
      <c r="O5" s="26"/>
      <c r="P5" s="26"/>
      <c r="Q5" s="26"/>
      <c r="R5" s="26"/>
      <c r="S5" s="26"/>
      <c r="T5" s="26"/>
      <c r="U5" s="26"/>
      <c r="V5" s="300" t="s">
        <v>61</v>
      </c>
      <c r="W5" s="300"/>
      <c r="X5" s="300"/>
      <c r="Y5" s="300"/>
      <c r="Z5" s="354" t="s">
        <v>129</v>
      </c>
      <c r="AA5" s="354"/>
      <c r="AB5" s="354"/>
      <c r="AC5" s="354"/>
      <c r="AD5" s="354"/>
      <c r="AE5" s="354"/>
      <c r="AF5" s="354"/>
      <c r="AG5" s="354"/>
      <c r="AH5" s="354"/>
      <c r="AI5" s="354"/>
      <c r="AJ5" s="26"/>
      <c r="AK5" s="26"/>
      <c r="AL5" s="26"/>
      <c r="AM5" s="26"/>
      <c r="AN5" s="26"/>
      <c r="AO5" s="26"/>
      <c r="AP5" s="26"/>
      <c r="AQ5" s="26"/>
      <c r="AR5" s="26"/>
      <c r="AS5" s="30">
        <v>4</v>
      </c>
      <c r="AT5" s="30">
        <v>15</v>
      </c>
      <c r="AU5" s="30">
        <v>4</v>
      </c>
      <c r="AV5" s="26"/>
    </row>
    <row r="6" spans="1:48" ht="20.25" customHeight="1" x14ac:dyDescent="0.4">
      <c r="A6" s="26"/>
      <c r="B6" s="27"/>
      <c r="C6" s="26"/>
      <c r="D6" s="26"/>
      <c r="E6" s="26"/>
      <c r="F6" s="26"/>
      <c r="G6" s="26"/>
      <c r="H6" s="26"/>
      <c r="I6" s="26"/>
      <c r="J6" s="26"/>
      <c r="K6" s="26"/>
      <c r="L6" s="26"/>
      <c r="M6" s="26"/>
      <c r="N6" s="26"/>
      <c r="O6" s="26"/>
      <c r="P6" s="26"/>
      <c r="Q6" s="26"/>
      <c r="R6" s="26"/>
      <c r="S6" s="26"/>
      <c r="T6" s="26"/>
      <c r="U6" s="26"/>
      <c r="V6" s="300" t="s">
        <v>60</v>
      </c>
      <c r="W6" s="300"/>
      <c r="X6" s="300"/>
      <c r="Y6" s="300"/>
      <c r="Z6" s="354" t="s">
        <v>207</v>
      </c>
      <c r="AA6" s="354"/>
      <c r="AB6" s="354"/>
      <c r="AC6" s="354"/>
      <c r="AD6" s="354"/>
      <c r="AE6" s="354"/>
      <c r="AF6" s="354"/>
      <c r="AG6" s="354"/>
      <c r="AH6" s="354"/>
      <c r="AI6" s="354"/>
      <c r="AJ6" s="26"/>
      <c r="AK6" s="26"/>
      <c r="AL6" s="26"/>
      <c r="AM6" s="26"/>
      <c r="AN6" s="26"/>
      <c r="AO6" s="26"/>
      <c r="AP6" s="26"/>
      <c r="AQ6" s="26"/>
      <c r="AR6" s="26"/>
      <c r="AS6" s="30">
        <v>5</v>
      </c>
      <c r="AT6" s="30">
        <v>20</v>
      </c>
      <c r="AU6" s="30">
        <v>5</v>
      </c>
      <c r="AV6" s="26"/>
    </row>
    <row r="7" spans="1:48" ht="20.25" customHeight="1" x14ac:dyDescent="0.4">
      <c r="A7" s="26"/>
      <c r="B7" s="27"/>
      <c r="C7" s="26"/>
      <c r="D7" s="26"/>
      <c r="E7" s="26"/>
      <c r="F7" s="26"/>
      <c r="G7" s="26"/>
      <c r="H7" s="26"/>
      <c r="I7" s="26"/>
      <c r="J7" s="26"/>
      <c r="K7" s="26"/>
      <c r="L7" s="26"/>
      <c r="M7" s="26"/>
      <c r="N7" s="26"/>
      <c r="O7" s="26"/>
      <c r="P7" s="26"/>
      <c r="Q7" s="26"/>
      <c r="R7" s="26"/>
      <c r="S7" s="26"/>
      <c r="T7" s="26"/>
      <c r="U7" s="26"/>
      <c r="V7" s="300" t="s">
        <v>59</v>
      </c>
      <c r="W7" s="300"/>
      <c r="X7" s="300"/>
      <c r="Y7" s="300"/>
      <c r="Z7" s="352" t="s">
        <v>202</v>
      </c>
      <c r="AA7" s="352"/>
      <c r="AB7" s="352"/>
      <c r="AC7" s="352"/>
      <c r="AD7" s="352"/>
      <c r="AE7" s="352"/>
      <c r="AF7" s="352"/>
      <c r="AG7" s="352"/>
      <c r="AH7" s="352"/>
      <c r="AI7" s="352"/>
      <c r="AJ7" s="26"/>
      <c r="AK7" s="26"/>
      <c r="AL7" s="26"/>
      <c r="AM7" s="26"/>
      <c r="AN7" s="26"/>
      <c r="AO7" s="26"/>
      <c r="AP7" s="26"/>
      <c r="AQ7" s="26"/>
      <c r="AR7" s="26"/>
      <c r="AS7" s="30">
        <v>6</v>
      </c>
      <c r="AT7" s="30">
        <v>25</v>
      </c>
      <c r="AU7" s="30">
        <v>6</v>
      </c>
      <c r="AV7" s="26"/>
    </row>
    <row r="8" spans="1:48" ht="20.25" customHeight="1" x14ac:dyDescent="0.4">
      <c r="A8" s="26" t="s">
        <v>1</v>
      </c>
      <c r="B8" s="27"/>
      <c r="C8" s="26"/>
      <c r="D8" s="26"/>
      <c r="E8" s="26"/>
      <c r="F8" s="26"/>
      <c r="G8" s="26"/>
      <c r="H8" s="26"/>
      <c r="I8" s="26"/>
      <c r="J8" s="26"/>
      <c r="K8" s="26"/>
      <c r="L8" s="26"/>
      <c r="M8" s="26"/>
      <c r="N8" s="26"/>
      <c r="O8" s="26"/>
      <c r="P8" s="26"/>
      <c r="Q8" s="26"/>
      <c r="R8" s="26"/>
      <c r="S8" s="26"/>
      <c r="T8" s="26"/>
      <c r="U8" s="26"/>
      <c r="V8" s="300" t="s">
        <v>175</v>
      </c>
      <c r="W8" s="300"/>
      <c r="X8" s="300"/>
      <c r="Y8" s="300"/>
      <c r="Z8" s="353" t="s">
        <v>197</v>
      </c>
      <c r="AA8" s="353"/>
      <c r="AB8" s="34" t="s">
        <v>38</v>
      </c>
      <c r="AC8" s="353" t="s">
        <v>198</v>
      </c>
      <c r="AD8" s="353"/>
      <c r="AE8" s="353"/>
      <c r="AF8" s="34" t="s">
        <v>38</v>
      </c>
      <c r="AG8" s="353" t="s">
        <v>199</v>
      </c>
      <c r="AH8" s="353"/>
      <c r="AI8" s="353"/>
      <c r="AJ8" s="26"/>
      <c r="AK8" s="26"/>
      <c r="AL8" s="26"/>
      <c r="AM8" s="26"/>
      <c r="AN8" s="26"/>
      <c r="AO8" s="26"/>
      <c r="AP8" s="26"/>
      <c r="AQ8" s="26"/>
      <c r="AR8" s="26"/>
      <c r="AS8" s="30">
        <v>7</v>
      </c>
      <c r="AT8" s="30">
        <v>30</v>
      </c>
      <c r="AU8" s="30">
        <v>7</v>
      </c>
      <c r="AV8" s="26"/>
    </row>
    <row r="9" spans="1:48" ht="15" customHeight="1" x14ac:dyDescent="0.35">
      <c r="A9" s="26"/>
      <c r="B9" s="344" t="s">
        <v>64</v>
      </c>
      <c r="C9" s="344"/>
      <c r="D9" s="344"/>
      <c r="E9" s="344"/>
      <c r="F9" s="344"/>
      <c r="G9" s="344"/>
      <c r="H9" s="344"/>
      <c r="I9" s="344"/>
      <c r="J9" s="344"/>
      <c r="K9" s="344"/>
      <c r="L9" s="344"/>
      <c r="M9" s="344"/>
      <c r="N9" s="344"/>
      <c r="O9" s="344"/>
      <c r="P9" s="344"/>
      <c r="Q9" s="344"/>
      <c r="R9" s="344"/>
      <c r="S9" s="344"/>
      <c r="T9" s="344"/>
      <c r="U9" s="35"/>
      <c r="V9" s="36"/>
      <c r="W9" s="36"/>
      <c r="X9" s="36"/>
      <c r="Y9" s="36"/>
      <c r="Z9" s="35"/>
      <c r="AA9" s="35"/>
      <c r="AB9" s="35"/>
      <c r="AC9" s="35"/>
      <c r="AD9" s="35"/>
      <c r="AE9" s="35"/>
      <c r="AF9" s="35"/>
      <c r="AG9" s="35"/>
      <c r="AH9" s="26"/>
      <c r="AI9" s="26"/>
      <c r="AJ9" s="26"/>
      <c r="AK9" s="26"/>
      <c r="AL9" s="26"/>
      <c r="AM9" s="26"/>
      <c r="AN9" s="26"/>
      <c r="AO9" s="26"/>
      <c r="AP9" s="26"/>
      <c r="AQ9" s="26"/>
      <c r="AR9" s="26"/>
      <c r="AS9" s="30">
        <v>8</v>
      </c>
      <c r="AT9" s="30">
        <v>35</v>
      </c>
      <c r="AU9" s="30">
        <v>8</v>
      </c>
      <c r="AV9" s="26"/>
    </row>
    <row r="10" spans="1:48" x14ac:dyDescent="0.4">
      <c r="A10" s="26"/>
      <c r="B10" s="345" t="s">
        <v>65</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26"/>
      <c r="AI10" s="26"/>
      <c r="AJ10" s="26"/>
      <c r="AK10" s="26" t="s">
        <v>192</v>
      </c>
      <c r="AL10" s="26" t="s">
        <v>193</v>
      </c>
      <c r="AM10" s="26"/>
      <c r="AN10" s="26"/>
      <c r="AO10" s="26"/>
      <c r="AP10" s="26"/>
      <c r="AQ10" s="26"/>
      <c r="AR10" s="26"/>
      <c r="AS10" s="30">
        <v>9</v>
      </c>
      <c r="AT10" s="30">
        <v>40</v>
      </c>
      <c r="AU10" s="30">
        <v>9</v>
      </c>
      <c r="AV10" s="26"/>
    </row>
    <row r="11" spans="1:48" ht="5.25" customHeight="1" thickBot="1" x14ac:dyDescent="0.45">
      <c r="A11" s="26"/>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8"/>
      <c r="AI11" s="38"/>
      <c r="AJ11" s="26"/>
      <c r="AK11" s="26"/>
      <c r="AL11" s="26"/>
      <c r="AM11" s="26"/>
      <c r="AN11" s="26"/>
      <c r="AO11" s="26"/>
      <c r="AP11" s="26"/>
      <c r="AQ11" s="26"/>
      <c r="AR11" s="26"/>
      <c r="AS11" s="30">
        <v>10</v>
      </c>
      <c r="AT11" s="30">
        <v>45</v>
      </c>
      <c r="AU11" s="30">
        <v>10</v>
      </c>
      <c r="AV11" s="26"/>
    </row>
    <row r="12" spans="1:48" ht="15" customHeight="1" thickBot="1" x14ac:dyDescent="0.45">
      <c r="A12" s="26"/>
      <c r="B12" s="39" t="s">
        <v>2</v>
      </c>
      <c r="C12" s="237" t="s">
        <v>3</v>
      </c>
      <c r="D12" s="238"/>
      <c r="E12" s="238"/>
      <c r="F12" s="238"/>
      <c r="G12" s="238"/>
      <c r="H12" s="239"/>
      <c r="I12" s="238" t="s">
        <v>4</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9"/>
      <c r="AJ12" s="26"/>
      <c r="AK12" s="26" t="s">
        <v>190</v>
      </c>
      <c r="AL12" s="26"/>
      <c r="AM12" s="26"/>
      <c r="AN12" s="26"/>
      <c r="AO12" s="26"/>
      <c r="AP12" s="26"/>
      <c r="AQ12" s="26"/>
      <c r="AR12" s="26"/>
      <c r="AS12" s="30">
        <v>11</v>
      </c>
      <c r="AT12" s="30">
        <v>50</v>
      </c>
      <c r="AU12" s="30">
        <v>11</v>
      </c>
      <c r="AV12" s="26"/>
    </row>
    <row r="13" spans="1:48" ht="22.5" customHeight="1" x14ac:dyDescent="0.4">
      <c r="A13" s="26"/>
      <c r="B13" s="151">
        <v>1</v>
      </c>
      <c r="C13" s="261" t="s">
        <v>5</v>
      </c>
      <c r="D13" s="272"/>
      <c r="E13" s="272"/>
      <c r="F13" s="272"/>
      <c r="G13" s="272"/>
      <c r="H13" s="273"/>
      <c r="I13" s="40"/>
      <c r="J13" s="335" t="s">
        <v>99</v>
      </c>
      <c r="K13" s="335"/>
      <c r="L13" s="335"/>
      <c r="M13" s="41"/>
      <c r="N13" s="41" t="s">
        <v>100</v>
      </c>
      <c r="O13" s="41"/>
      <c r="P13" s="335" t="s">
        <v>101</v>
      </c>
      <c r="Q13" s="335"/>
      <c r="R13" s="335"/>
      <c r="S13" s="335"/>
      <c r="T13" s="335"/>
      <c r="U13" s="335"/>
      <c r="V13" s="42"/>
      <c r="W13" s="335" t="s">
        <v>102</v>
      </c>
      <c r="X13" s="335"/>
      <c r="Y13" s="42"/>
      <c r="Z13" s="335" t="s">
        <v>103</v>
      </c>
      <c r="AA13" s="335"/>
      <c r="AB13" s="42"/>
      <c r="AC13" s="335" t="s">
        <v>104</v>
      </c>
      <c r="AD13" s="335"/>
      <c r="AE13" s="335"/>
      <c r="AF13" s="335"/>
      <c r="AG13" s="335"/>
      <c r="AH13" s="335"/>
      <c r="AI13" s="336"/>
      <c r="AJ13" s="26"/>
      <c r="AK13" s="26" t="s">
        <v>191</v>
      </c>
      <c r="AL13" s="26"/>
      <c r="AM13" s="26"/>
      <c r="AN13" s="26"/>
      <c r="AO13" s="26"/>
      <c r="AP13" s="26"/>
      <c r="AQ13" s="26"/>
      <c r="AR13" s="26"/>
      <c r="AS13" s="30">
        <v>12</v>
      </c>
      <c r="AT13" s="30">
        <v>55</v>
      </c>
      <c r="AU13" s="30">
        <v>12</v>
      </c>
      <c r="AV13" s="26"/>
    </row>
    <row r="14" spans="1:48" ht="22.5" customHeight="1" x14ac:dyDescent="0.4">
      <c r="A14" s="26"/>
      <c r="B14" s="152"/>
      <c r="C14" s="262"/>
      <c r="D14" s="165"/>
      <c r="E14" s="165"/>
      <c r="F14" s="165"/>
      <c r="G14" s="165"/>
      <c r="H14" s="274"/>
      <c r="I14" s="43"/>
      <c r="J14" s="324" t="s">
        <v>105</v>
      </c>
      <c r="K14" s="324"/>
      <c r="L14" s="324"/>
      <c r="M14" s="44"/>
      <c r="N14" s="324" t="s">
        <v>106</v>
      </c>
      <c r="O14" s="324"/>
      <c r="P14" s="324"/>
      <c r="Q14" s="324"/>
      <c r="R14" s="44"/>
      <c r="S14" s="324" t="s">
        <v>107</v>
      </c>
      <c r="T14" s="324"/>
      <c r="U14" s="324"/>
      <c r="V14" s="324"/>
      <c r="W14" s="44"/>
      <c r="X14" s="324" t="s">
        <v>108</v>
      </c>
      <c r="Y14" s="324"/>
      <c r="Z14" s="324"/>
      <c r="AA14" s="324"/>
      <c r="AB14" s="44"/>
      <c r="AC14" s="324" t="s">
        <v>109</v>
      </c>
      <c r="AD14" s="324"/>
      <c r="AE14" s="324"/>
      <c r="AF14" s="324"/>
      <c r="AG14" s="324"/>
      <c r="AH14" s="44"/>
      <c r="AI14" s="45"/>
      <c r="AJ14" s="26"/>
      <c r="AK14" s="26" t="s">
        <v>180</v>
      </c>
      <c r="AL14" s="26"/>
      <c r="AM14" s="26"/>
      <c r="AN14" s="26"/>
      <c r="AO14" s="26"/>
      <c r="AP14" s="26"/>
      <c r="AQ14" s="26"/>
      <c r="AR14" s="26"/>
      <c r="AS14" s="30">
        <v>13</v>
      </c>
      <c r="AT14" s="30"/>
      <c r="AU14" s="30">
        <v>13</v>
      </c>
      <c r="AV14" s="26"/>
    </row>
    <row r="15" spans="1:48" ht="22.5" customHeight="1" x14ac:dyDescent="0.4">
      <c r="A15" s="26"/>
      <c r="B15" s="152"/>
      <c r="C15" s="262"/>
      <c r="D15" s="165"/>
      <c r="E15" s="165"/>
      <c r="F15" s="165"/>
      <c r="G15" s="165"/>
      <c r="H15" s="274"/>
      <c r="I15" s="43"/>
      <c r="J15" s="324" t="s">
        <v>110</v>
      </c>
      <c r="K15" s="324"/>
      <c r="L15" s="324"/>
      <c r="M15" s="324"/>
      <c r="N15" s="324"/>
      <c r="O15" s="324"/>
      <c r="P15" s="324"/>
      <c r="Q15" s="324"/>
      <c r="R15" s="44"/>
      <c r="S15" s="324" t="s">
        <v>111</v>
      </c>
      <c r="T15" s="324"/>
      <c r="U15" s="324"/>
      <c r="V15" s="324"/>
      <c r="W15" s="324"/>
      <c r="X15" s="324"/>
      <c r="Y15" s="44"/>
      <c r="Z15" s="324" t="s">
        <v>112</v>
      </c>
      <c r="AA15" s="324"/>
      <c r="AB15" s="324"/>
      <c r="AC15" s="324"/>
      <c r="AD15" s="324"/>
      <c r="AE15" s="324"/>
      <c r="AF15" s="44"/>
      <c r="AG15" s="44" t="s">
        <v>113</v>
      </c>
      <c r="AH15" s="44"/>
      <c r="AI15" s="45"/>
      <c r="AJ15" s="26"/>
      <c r="AK15" s="26" t="s">
        <v>181</v>
      </c>
      <c r="AL15" s="26"/>
      <c r="AM15" s="26"/>
      <c r="AN15" s="26"/>
      <c r="AO15" s="26"/>
      <c r="AP15" s="26"/>
      <c r="AQ15" s="26"/>
      <c r="AR15" s="26"/>
      <c r="AS15" s="30">
        <v>14</v>
      </c>
      <c r="AT15" s="30"/>
      <c r="AU15" s="30">
        <v>14</v>
      </c>
      <c r="AV15" s="26"/>
    </row>
    <row r="16" spans="1:48" ht="22.5" customHeight="1" thickBot="1" x14ac:dyDescent="0.45">
      <c r="A16" s="26"/>
      <c r="B16" s="159"/>
      <c r="C16" s="210"/>
      <c r="D16" s="211"/>
      <c r="E16" s="211"/>
      <c r="F16" s="211"/>
      <c r="G16" s="211"/>
      <c r="H16" s="212"/>
      <c r="I16" s="43"/>
      <c r="J16" s="44" t="s">
        <v>114</v>
      </c>
      <c r="K16" s="44"/>
      <c r="L16" s="44"/>
      <c r="M16" s="44"/>
      <c r="N16" s="44"/>
      <c r="O16" s="44" t="s">
        <v>115</v>
      </c>
      <c r="P16" s="44"/>
      <c r="Q16" s="44"/>
      <c r="R16" s="44"/>
      <c r="S16" s="44"/>
      <c r="T16" s="44"/>
      <c r="U16" s="44" t="s">
        <v>116</v>
      </c>
      <c r="V16" s="44"/>
      <c r="W16" s="44"/>
      <c r="X16" s="325" t="s">
        <v>97</v>
      </c>
      <c r="Y16" s="325"/>
      <c r="Z16" s="325"/>
      <c r="AA16" s="367"/>
      <c r="AB16" s="367"/>
      <c r="AC16" s="367"/>
      <c r="AD16" s="367"/>
      <c r="AE16" s="367"/>
      <c r="AF16" s="367"/>
      <c r="AG16" s="367"/>
      <c r="AH16" s="367"/>
      <c r="AI16" s="45" t="s">
        <v>36</v>
      </c>
      <c r="AJ16" s="26"/>
      <c r="AK16" s="26" t="s">
        <v>182</v>
      </c>
      <c r="AL16" s="26"/>
      <c r="AM16" s="26"/>
      <c r="AN16" s="26"/>
      <c r="AO16" s="26"/>
      <c r="AP16" s="26"/>
      <c r="AQ16" s="26"/>
      <c r="AR16" s="26"/>
      <c r="AS16" s="30">
        <v>15</v>
      </c>
      <c r="AT16" s="30"/>
      <c r="AU16" s="30">
        <v>15</v>
      </c>
      <c r="AV16" s="26"/>
    </row>
    <row r="17" spans="1:48" ht="13.5" customHeight="1" x14ac:dyDescent="0.4">
      <c r="A17" s="26"/>
      <c r="B17" s="261">
        <v>2</v>
      </c>
      <c r="C17" s="328" t="s">
        <v>6</v>
      </c>
      <c r="D17" s="329"/>
      <c r="E17" s="329"/>
      <c r="F17" s="329"/>
      <c r="G17" s="329"/>
      <c r="H17" s="330"/>
      <c r="I17" s="355" t="s">
        <v>149</v>
      </c>
      <c r="J17" s="356"/>
      <c r="K17" s="356"/>
      <c r="L17" s="356"/>
      <c r="M17" s="356"/>
      <c r="N17" s="356"/>
      <c r="O17" s="356"/>
      <c r="P17" s="356"/>
      <c r="Q17" s="356"/>
      <c r="R17" s="356"/>
      <c r="S17" s="356"/>
      <c r="T17" s="356"/>
      <c r="U17" s="356"/>
      <c r="V17" s="356"/>
      <c r="W17" s="356"/>
      <c r="X17" s="357"/>
      <c r="Y17" s="265"/>
      <c r="Z17" s="266"/>
      <c r="AA17" s="266"/>
      <c r="AB17" s="266"/>
      <c r="AC17" s="266"/>
      <c r="AD17" s="266"/>
      <c r="AE17" s="266"/>
      <c r="AF17" s="266"/>
      <c r="AG17" s="266"/>
      <c r="AH17" s="266"/>
      <c r="AI17" s="334"/>
      <c r="AJ17" s="26"/>
      <c r="AK17" s="26"/>
      <c r="AL17" s="26"/>
      <c r="AM17" s="26"/>
      <c r="AN17" s="26"/>
      <c r="AO17" s="26"/>
      <c r="AP17" s="26"/>
      <c r="AQ17" s="26"/>
      <c r="AR17" s="26"/>
      <c r="AS17" s="30">
        <v>16</v>
      </c>
      <c r="AT17" s="30"/>
      <c r="AU17" s="30">
        <v>16</v>
      </c>
      <c r="AV17" s="26"/>
    </row>
    <row r="18" spans="1:48" ht="24" customHeight="1" thickBot="1" x14ac:dyDescent="0.45">
      <c r="A18" s="26"/>
      <c r="B18" s="210"/>
      <c r="C18" s="210" t="s">
        <v>7</v>
      </c>
      <c r="D18" s="211"/>
      <c r="E18" s="211"/>
      <c r="F18" s="211"/>
      <c r="G18" s="211"/>
      <c r="H18" s="212"/>
      <c r="I18" s="358" t="s">
        <v>148</v>
      </c>
      <c r="J18" s="359"/>
      <c r="K18" s="359"/>
      <c r="L18" s="359"/>
      <c r="M18" s="359"/>
      <c r="N18" s="359"/>
      <c r="O18" s="359"/>
      <c r="P18" s="359"/>
      <c r="Q18" s="359"/>
      <c r="R18" s="359"/>
      <c r="S18" s="359"/>
      <c r="T18" s="359"/>
      <c r="U18" s="359"/>
      <c r="V18" s="359"/>
      <c r="W18" s="359"/>
      <c r="X18" s="360"/>
      <c r="Y18" s="340" t="s">
        <v>98</v>
      </c>
      <c r="Z18" s="341"/>
      <c r="AA18" s="361" t="s">
        <v>131</v>
      </c>
      <c r="AB18" s="362"/>
      <c r="AC18" s="363">
        <v>8</v>
      </c>
      <c r="AD18" s="363"/>
      <c r="AE18" s="38" t="s">
        <v>31</v>
      </c>
      <c r="AF18" s="46">
        <v>8</v>
      </c>
      <c r="AG18" s="38" t="s">
        <v>32</v>
      </c>
      <c r="AH18" s="46">
        <v>8</v>
      </c>
      <c r="AI18" s="47" t="s">
        <v>33</v>
      </c>
      <c r="AJ18" s="26"/>
      <c r="AK18" s="26" t="s">
        <v>130</v>
      </c>
      <c r="AL18" s="26"/>
      <c r="AM18" s="26"/>
      <c r="AN18" s="26"/>
      <c r="AO18" s="26"/>
      <c r="AP18" s="26"/>
      <c r="AQ18" s="26"/>
      <c r="AR18" s="26"/>
      <c r="AS18" s="30">
        <v>17</v>
      </c>
      <c r="AT18" s="30"/>
      <c r="AU18" s="30">
        <v>17</v>
      </c>
      <c r="AV18" s="26"/>
    </row>
    <row r="19" spans="1:48" ht="21" customHeight="1" thickBot="1" x14ac:dyDescent="0.45">
      <c r="A19" s="26"/>
      <c r="B19" s="39">
        <v>3</v>
      </c>
      <c r="C19" s="237" t="s">
        <v>8</v>
      </c>
      <c r="D19" s="238"/>
      <c r="E19" s="238"/>
      <c r="F19" s="238"/>
      <c r="G19" s="238"/>
      <c r="H19" s="239"/>
      <c r="I19" s="364" t="s">
        <v>208</v>
      </c>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6"/>
      <c r="AJ19" s="26"/>
      <c r="AK19" s="26" t="s">
        <v>131</v>
      </c>
      <c r="AL19" s="26"/>
      <c r="AM19" s="26"/>
      <c r="AN19" s="26"/>
      <c r="AO19" s="26"/>
      <c r="AP19" s="26"/>
      <c r="AQ19" s="26"/>
      <c r="AR19" s="26"/>
      <c r="AS19" s="30">
        <v>18</v>
      </c>
      <c r="AT19" s="30"/>
      <c r="AU19" s="30">
        <v>18</v>
      </c>
      <c r="AV19" s="26"/>
    </row>
    <row r="20" spans="1:48" ht="21" customHeight="1" x14ac:dyDescent="0.4">
      <c r="A20" s="26"/>
      <c r="B20" s="151">
        <v>4</v>
      </c>
      <c r="C20" s="261" t="s">
        <v>9</v>
      </c>
      <c r="D20" s="272"/>
      <c r="E20" s="272"/>
      <c r="F20" s="272"/>
      <c r="G20" s="272"/>
      <c r="H20" s="273"/>
      <c r="I20" s="48"/>
      <c r="J20" s="310" t="s">
        <v>70</v>
      </c>
      <c r="K20" s="48"/>
      <c r="L20" s="312" t="s">
        <v>69</v>
      </c>
      <c r="M20" s="314" t="s">
        <v>117</v>
      </c>
      <c r="N20" s="154"/>
      <c r="O20" s="154"/>
      <c r="P20" s="154"/>
      <c r="Q20" s="154"/>
      <c r="R20" s="315"/>
      <c r="S20" s="371" t="s">
        <v>77</v>
      </c>
      <c r="T20" s="372"/>
      <c r="U20" s="49">
        <v>2</v>
      </c>
      <c r="V20" s="48" t="s">
        <v>31</v>
      </c>
      <c r="W20" s="50">
        <v>4</v>
      </c>
      <c r="X20" s="48" t="s">
        <v>34</v>
      </c>
      <c r="Y20" s="50">
        <v>1</v>
      </c>
      <c r="Z20" s="48" t="s">
        <v>33</v>
      </c>
      <c r="AA20" s="48" t="s">
        <v>35</v>
      </c>
      <c r="AB20" s="272" t="s">
        <v>77</v>
      </c>
      <c r="AC20" s="272"/>
      <c r="AD20" s="49">
        <v>7</v>
      </c>
      <c r="AE20" s="48" t="s">
        <v>31</v>
      </c>
      <c r="AF20" s="50">
        <v>3</v>
      </c>
      <c r="AG20" s="48" t="s">
        <v>34</v>
      </c>
      <c r="AH20" s="50">
        <v>31</v>
      </c>
      <c r="AI20" s="51" t="s">
        <v>33</v>
      </c>
      <c r="AJ20" s="52" t="str">
        <f>AL20</f>
        <v/>
      </c>
      <c r="AK20" s="26" t="s">
        <v>77</v>
      </c>
      <c r="AL20" s="26" t="str">
        <f>IF(OR($S$20="",$U$20="",$W$20="",$Y$20=""),CONCATENATE(AK12,CHAR(10),AK13),"")</f>
        <v/>
      </c>
      <c r="AM20" s="26"/>
      <c r="AN20" s="26"/>
      <c r="AO20" s="26"/>
      <c r="AP20" s="26"/>
      <c r="AQ20" s="26"/>
      <c r="AR20" s="26"/>
      <c r="AS20" s="30">
        <v>19</v>
      </c>
      <c r="AT20" s="30"/>
      <c r="AU20" s="30">
        <v>19</v>
      </c>
      <c r="AV20" s="26"/>
    </row>
    <row r="21" spans="1:48" ht="18" customHeight="1" thickBot="1" x14ac:dyDescent="0.45">
      <c r="A21" s="26"/>
      <c r="B21" s="159"/>
      <c r="C21" s="210"/>
      <c r="D21" s="211"/>
      <c r="E21" s="211"/>
      <c r="F21" s="211"/>
      <c r="G21" s="211"/>
      <c r="H21" s="212"/>
      <c r="I21" s="38"/>
      <c r="J21" s="311"/>
      <c r="K21" s="38"/>
      <c r="L21" s="313"/>
      <c r="M21" s="316"/>
      <c r="N21" s="161"/>
      <c r="O21" s="161"/>
      <c r="P21" s="161"/>
      <c r="Q21" s="161"/>
      <c r="R21" s="317"/>
      <c r="S21" s="53"/>
      <c r="T21" s="54"/>
      <c r="U21" s="54"/>
      <c r="V21" s="55"/>
      <c r="W21" s="55"/>
      <c r="X21" s="55"/>
      <c r="Y21" s="55"/>
      <c r="Z21" s="303" t="s">
        <v>127</v>
      </c>
      <c r="AA21" s="303"/>
      <c r="AB21" s="303"/>
      <c r="AC21" s="303"/>
      <c r="AD21" s="303"/>
      <c r="AE21" s="56"/>
      <c r="AF21" s="57" t="s">
        <v>51</v>
      </c>
      <c r="AG21" s="56"/>
      <c r="AH21" s="56" t="s">
        <v>50</v>
      </c>
      <c r="AI21" s="58"/>
      <c r="AJ21" s="26"/>
      <c r="AK21" s="26"/>
      <c r="AL21" s="26"/>
      <c r="AM21" s="26"/>
      <c r="AN21" s="26"/>
      <c r="AO21" s="26"/>
      <c r="AP21" s="26"/>
      <c r="AQ21" s="26"/>
      <c r="AR21" s="26"/>
      <c r="AS21" s="30">
        <v>20</v>
      </c>
      <c r="AT21" s="26"/>
      <c r="AU21" s="30">
        <v>20</v>
      </c>
      <c r="AV21" s="26"/>
    </row>
    <row r="22" spans="1:48" ht="21" customHeight="1" thickBot="1" x14ac:dyDescent="0.45">
      <c r="A22" s="26"/>
      <c r="B22" s="39">
        <v>5</v>
      </c>
      <c r="C22" s="237" t="s">
        <v>10</v>
      </c>
      <c r="D22" s="238"/>
      <c r="E22" s="238"/>
      <c r="F22" s="238"/>
      <c r="G22" s="238"/>
      <c r="H22" s="239"/>
      <c r="I22" s="365" t="s">
        <v>203</v>
      </c>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6"/>
      <c r="AJ22" s="26"/>
      <c r="AK22" s="26"/>
      <c r="AL22" s="59">
        <v>1</v>
      </c>
      <c r="AM22" s="26"/>
      <c r="AN22" s="26"/>
      <c r="AO22" s="26"/>
      <c r="AP22" s="26"/>
      <c r="AQ22" s="26"/>
      <c r="AR22" s="26"/>
      <c r="AS22" s="30">
        <v>21</v>
      </c>
      <c r="AT22" s="26"/>
      <c r="AU22" s="30">
        <v>21</v>
      </c>
      <c r="AV22" s="26"/>
    </row>
    <row r="23" spans="1:48" ht="33.75" customHeight="1" thickBot="1" x14ac:dyDescent="0.45">
      <c r="A23" s="26"/>
      <c r="B23" s="60">
        <v>6</v>
      </c>
      <c r="C23" s="261" t="s">
        <v>11</v>
      </c>
      <c r="D23" s="272"/>
      <c r="E23" s="272"/>
      <c r="F23" s="272"/>
      <c r="G23" s="272"/>
      <c r="H23" s="273"/>
      <c r="I23" s="306" t="s">
        <v>28</v>
      </c>
      <c r="J23" s="307"/>
      <c r="K23" s="307"/>
      <c r="L23" s="307"/>
      <c r="M23" s="369" t="s">
        <v>204</v>
      </c>
      <c r="N23" s="369"/>
      <c r="O23" s="369"/>
      <c r="P23" s="369"/>
      <c r="Q23" s="369"/>
      <c r="R23" s="369"/>
      <c r="S23" s="369"/>
      <c r="T23" s="369"/>
      <c r="U23" s="369"/>
      <c r="V23" s="369"/>
      <c r="W23" s="369"/>
      <c r="X23" s="369"/>
      <c r="Y23" s="369"/>
      <c r="Z23" s="369"/>
      <c r="AA23" s="369"/>
      <c r="AB23" s="369"/>
      <c r="AC23" s="369"/>
      <c r="AD23" s="369"/>
      <c r="AE23" s="369"/>
      <c r="AF23" s="369"/>
      <c r="AG23" s="369"/>
      <c r="AH23" s="369"/>
      <c r="AI23" s="370"/>
      <c r="AJ23" s="26"/>
      <c r="AK23" s="61">
        <f>TIME(K29,N29,0)</f>
        <v>0.35416666666666669</v>
      </c>
      <c r="AL23" s="59">
        <f>TIME(T29,W29,0)</f>
        <v>0.70833333333333337</v>
      </c>
      <c r="AM23" s="59">
        <f>IF(T29&lt;=23,(AL23-AK23),AL23+AL22-AK23)</f>
        <v>0.35416666666666669</v>
      </c>
      <c r="AN23" s="62">
        <f>IF(HOUR(AM23)=0,IF(Q28&gt;0,(24*60+MINUTE(AM23))*Q28,(24*60+MINUTE(AM23))*AC28*4),IF(Q28&gt;0,(HOUR(AM23)*60+MINUTE(AM23))*Q28,(HOUR(AM23)*60+MINUTE(AM23))*AC28*4))</f>
        <v>10200</v>
      </c>
      <c r="AO23" s="62">
        <f>ROUNDDOWN(AN23/60,0)</f>
        <v>170</v>
      </c>
      <c r="AP23" s="62">
        <f>IF(Q28&gt;0,AC29*Q28,AC29*AC28*4)</f>
        <v>1200</v>
      </c>
      <c r="AQ23" s="26">
        <f>IF(ROUNDDOWN((AN23-AP23)/60,0)&gt;0,ROUNDDOWN((AN23-AP23)/60,0),"_")</f>
        <v>150</v>
      </c>
      <c r="AR23" s="26"/>
      <c r="AS23" s="30">
        <v>22</v>
      </c>
      <c r="AT23" s="26"/>
      <c r="AU23" s="30">
        <v>22</v>
      </c>
      <c r="AV23" s="26"/>
    </row>
    <row r="24" spans="1:48" ht="21" customHeight="1" thickBot="1" x14ac:dyDescent="0.45">
      <c r="A24" s="26"/>
      <c r="B24" s="39">
        <v>7</v>
      </c>
      <c r="C24" s="237" t="s">
        <v>12</v>
      </c>
      <c r="D24" s="238"/>
      <c r="E24" s="238"/>
      <c r="F24" s="238"/>
      <c r="G24" s="238"/>
      <c r="H24" s="239"/>
      <c r="I24" s="368" t="s">
        <v>197</v>
      </c>
      <c r="J24" s="368"/>
      <c r="K24" s="63" t="s">
        <v>38</v>
      </c>
      <c r="L24" s="368" t="s">
        <v>200</v>
      </c>
      <c r="M24" s="368"/>
      <c r="N24" s="368"/>
      <c r="O24" s="63" t="s">
        <v>38</v>
      </c>
      <c r="P24" s="368" t="s">
        <v>201</v>
      </c>
      <c r="Q24" s="368"/>
      <c r="R24" s="368"/>
      <c r="S24" s="64"/>
      <c r="T24" s="64"/>
      <c r="U24" s="64"/>
      <c r="V24" s="64"/>
      <c r="W24" s="64"/>
      <c r="X24" s="64"/>
      <c r="Y24" s="64"/>
      <c r="Z24" s="64"/>
      <c r="AA24" s="64"/>
      <c r="AB24" s="64"/>
      <c r="AC24" s="64"/>
      <c r="AD24" s="64"/>
      <c r="AE24" s="64"/>
      <c r="AF24" s="64"/>
      <c r="AG24" s="64"/>
      <c r="AH24" s="64"/>
      <c r="AI24" s="65"/>
      <c r="AJ24" s="26"/>
      <c r="AK24" s="61">
        <f t="shared" ref="AK24:AK25" si="0">TIME(K30,N30,0)</f>
        <v>0</v>
      </c>
      <c r="AL24" s="61">
        <f t="shared" ref="AL24:AL25" si="1">TIME(T30,W30,0)</f>
        <v>0</v>
      </c>
      <c r="AM24" s="61">
        <f t="shared" ref="AM24:AM25" si="2">IF(T30&lt;=23,(AL24-AK24),AL24+AL23-AK24)</f>
        <v>0</v>
      </c>
      <c r="AN24" s="62">
        <f>IF(HOUR(AM24)=0,IF(Q28&gt;0,(24*60+MINUTE(AM24))*Q28,(24*60+MINUTE(AM24))*Q28*4),IF(Q28&gt;0,(HOUR(AM24)*60+MINUTE(AM24))*Q28,(HOUR(AM24)*60+MINUTE(AM24))*Q28*4))</f>
        <v>28800</v>
      </c>
      <c r="AO24" s="62">
        <f>IF(AN24&gt;0,ROUNDDOWN(AN24/60,0),0)</f>
        <v>480</v>
      </c>
      <c r="AP24" s="62">
        <f>IF(AO24&gt;0,AC30*4,AC30)</f>
        <v>0</v>
      </c>
      <c r="AQ24" s="26"/>
      <c r="AR24" s="26"/>
      <c r="AS24" s="30">
        <v>23</v>
      </c>
      <c r="AT24" s="26"/>
      <c r="AU24" s="30">
        <v>23</v>
      </c>
      <c r="AV24" s="26"/>
    </row>
    <row r="25" spans="1:48" x14ac:dyDescent="0.4">
      <c r="A25" s="26"/>
      <c r="B25" s="261">
        <v>8</v>
      </c>
      <c r="C25" s="261" t="s">
        <v>13</v>
      </c>
      <c r="D25" s="272"/>
      <c r="E25" s="272"/>
      <c r="F25" s="272"/>
      <c r="G25" s="272"/>
      <c r="H25" s="273"/>
      <c r="I25" s="48"/>
      <c r="J25" s="302" t="s">
        <v>87</v>
      </c>
      <c r="K25" s="302"/>
      <c r="L25" s="48"/>
      <c r="M25" s="48" t="s">
        <v>88</v>
      </c>
      <c r="N25" s="48"/>
      <c r="O25" s="48"/>
      <c r="P25" s="48"/>
      <c r="Q25" s="48"/>
      <c r="R25" s="48"/>
      <c r="S25" s="302" t="s">
        <v>89</v>
      </c>
      <c r="T25" s="302"/>
      <c r="U25" s="302"/>
      <c r="V25" s="48"/>
      <c r="W25" s="302" t="s">
        <v>90</v>
      </c>
      <c r="X25" s="302"/>
      <c r="Y25" s="302"/>
      <c r="Z25" s="48"/>
      <c r="AA25" s="302" t="s">
        <v>118</v>
      </c>
      <c r="AB25" s="302"/>
      <c r="AC25" s="302"/>
      <c r="AD25" s="302"/>
      <c r="AE25" s="66"/>
      <c r="AF25" s="302" t="s">
        <v>91</v>
      </c>
      <c r="AG25" s="302"/>
      <c r="AH25" s="302"/>
      <c r="AI25" s="320"/>
      <c r="AJ25" s="26"/>
      <c r="AK25" s="61">
        <f t="shared" si="0"/>
        <v>0</v>
      </c>
      <c r="AL25" s="61">
        <f t="shared" si="1"/>
        <v>0</v>
      </c>
      <c r="AM25" s="61">
        <f t="shared" si="2"/>
        <v>0</v>
      </c>
      <c r="AN25" s="62">
        <f>IF(HOUR(AM25)=0,IF(Q28&gt;0,(24*60+MINUTE(AM25))*Q28,(24*60+MINUTE(AM25))*Q28*4),IF(Q28&gt;0,(HOUR(AM25)*60+MINUTE(AM25))*Q28,(HOUR(AM25)*60+MINUTE(AM25))*Q28*4))</f>
        <v>28800</v>
      </c>
      <c r="AO25" s="62" t="e">
        <f>IF(AN25&gt;0,ROUNDDOWN(AN25/60,0)*MOD(AN25/60,0),0)</f>
        <v>#DIV/0!</v>
      </c>
      <c r="AP25" s="62" t="e">
        <f>IF(AO25&gt;0,AC31*4,AC31)</f>
        <v>#DIV/0!</v>
      </c>
      <c r="AQ25" s="26"/>
      <c r="AR25" s="26"/>
      <c r="AS25" s="30">
        <v>24</v>
      </c>
      <c r="AT25" s="26"/>
      <c r="AU25" s="30">
        <v>24</v>
      </c>
      <c r="AV25" s="26"/>
    </row>
    <row r="26" spans="1:48" ht="19.5" thickBot="1" x14ac:dyDescent="0.45">
      <c r="A26" s="26"/>
      <c r="B26" s="210"/>
      <c r="C26" s="210"/>
      <c r="D26" s="211"/>
      <c r="E26" s="211"/>
      <c r="F26" s="211"/>
      <c r="G26" s="211"/>
      <c r="H26" s="212"/>
      <c r="I26" s="38"/>
      <c r="J26" s="290" t="s">
        <v>92</v>
      </c>
      <c r="K26" s="290"/>
      <c r="L26" s="290"/>
      <c r="M26" s="38"/>
      <c r="N26" s="290" t="s">
        <v>93</v>
      </c>
      <c r="O26" s="290"/>
      <c r="P26" s="290"/>
      <c r="Q26" s="290"/>
      <c r="R26" s="38"/>
      <c r="S26" s="290" t="s">
        <v>94</v>
      </c>
      <c r="T26" s="290"/>
      <c r="U26" s="290"/>
      <c r="V26" s="37"/>
      <c r="W26" s="67" t="s">
        <v>95</v>
      </c>
      <c r="X26" s="37"/>
      <c r="Y26" s="290" t="s">
        <v>96</v>
      </c>
      <c r="Z26" s="290"/>
      <c r="AA26" s="290"/>
      <c r="AB26" s="37"/>
      <c r="AC26" s="290" t="s">
        <v>97</v>
      </c>
      <c r="AD26" s="290"/>
      <c r="AE26" s="290"/>
      <c r="AF26" s="291"/>
      <c r="AG26" s="291"/>
      <c r="AH26" s="291"/>
      <c r="AI26" s="68" t="s">
        <v>36</v>
      </c>
      <c r="AJ26" s="26"/>
      <c r="AK26" s="26"/>
      <c r="AL26" s="26"/>
      <c r="AM26" s="26"/>
      <c r="AN26" s="26"/>
      <c r="AO26" s="26"/>
      <c r="AP26" s="26"/>
      <c r="AQ26" s="26"/>
      <c r="AR26" s="26"/>
      <c r="AS26" s="30">
        <v>25</v>
      </c>
      <c r="AT26" s="26"/>
      <c r="AU26" s="30">
        <v>25</v>
      </c>
      <c r="AV26" s="26"/>
    </row>
    <row r="27" spans="1:48" ht="25.5" customHeight="1" x14ac:dyDescent="0.4">
      <c r="A27" s="26"/>
      <c r="B27" s="261">
        <v>9</v>
      </c>
      <c r="C27" s="153" t="s">
        <v>14</v>
      </c>
      <c r="D27" s="272"/>
      <c r="E27" s="272"/>
      <c r="F27" s="272"/>
      <c r="G27" s="272"/>
      <c r="H27" s="273"/>
      <c r="I27" s="69"/>
      <c r="J27" s="292" t="s">
        <v>81</v>
      </c>
      <c r="K27" s="292"/>
      <c r="L27" s="292"/>
      <c r="M27" s="292"/>
      <c r="N27" s="292"/>
      <c r="O27" s="292"/>
      <c r="P27" s="292"/>
      <c r="Q27" s="292"/>
      <c r="R27" s="293"/>
      <c r="S27" s="294" t="s">
        <v>27</v>
      </c>
      <c r="T27" s="295"/>
      <c r="U27" s="296" t="s">
        <v>39</v>
      </c>
      <c r="V27" s="296"/>
      <c r="W27" s="373">
        <f>AO23</f>
        <v>170</v>
      </c>
      <c r="X27" s="373"/>
      <c r="Y27" s="296" t="s">
        <v>40</v>
      </c>
      <c r="Z27" s="296"/>
      <c r="AA27" s="375">
        <f>MOD(AN23,60)</f>
        <v>0</v>
      </c>
      <c r="AB27" s="375"/>
      <c r="AC27" s="298" t="s">
        <v>76</v>
      </c>
      <c r="AD27" s="298"/>
      <c r="AE27" s="298"/>
      <c r="AF27" s="298"/>
      <c r="AG27" s="373">
        <f>IF(Q28="",AC28*AC29*4,Q28*AC29)</f>
        <v>1200</v>
      </c>
      <c r="AH27" s="373"/>
      <c r="AI27" s="70" t="s">
        <v>42</v>
      </c>
      <c r="AJ27" s="26"/>
      <c r="AK27" s="26"/>
      <c r="AL27" s="26"/>
      <c r="AM27" s="26"/>
      <c r="AN27" s="26"/>
      <c r="AO27" s="26"/>
      <c r="AP27" s="26"/>
      <c r="AQ27" s="26"/>
      <c r="AR27" s="26"/>
      <c r="AS27" s="30">
        <v>26</v>
      </c>
      <c r="AT27" s="26"/>
      <c r="AU27" s="30">
        <v>26</v>
      </c>
      <c r="AV27" s="26"/>
    </row>
    <row r="28" spans="1:48" x14ac:dyDescent="0.4">
      <c r="A28" s="26"/>
      <c r="B28" s="262"/>
      <c r="C28" s="262"/>
      <c r="D28" s="165"/>
      <c r="E28" s="165"/>
      <c r="F28" s="165"/>
      <c r="G28" s="165"/>
      <c r="H28" s="274"/>
      <c r="I28" s="278" t="s">
        <v>29</v>
      </c>
      <c r="J28" s="279"/>
      <c r="K28" s="279"/>
      <c r="L28" s="279"/>
      <c r="M28" s="279"/>
      <c r="N28" s="279"/>
      <c r="O28" s="299" t="s">
        <v>39</v>
      </c>
      <c r="P28" s="279"/>
      <c r="Q28" s="374">
        <v>20</v>
      </c>
      <c r="R28" s="374"/>
      <c r="S28" s="374"/>
      <c r="T28" s="71" t="s">
        <v>33</v>
      </c>
      <c r="U28" s="299" t="s">
        <v>30</v>
      </c>
      <c r="V28" s="279"/>
      <c r="W28" s="279"/>
      <c r="X28" s="279"/>
      <c r="Y28" s="279"/>
      <c r="Z28" s="284"/>
      <c r="AA28" s="279" t="s">
        <v>43</v>
      </c>
      <c r="AB28" s="279"/>
      <c r="AC28" s="376">
        <v>5</v>
      </c>
      <c r="AD28" s="376"/>
      <c r="AE28" s="376"/>
      <c r="AF28" s="72" t="s">
        <v>33</v>
      </c>
      <c r="AG28" s="72"/>
      <c r="AH28" s="72"/>
      <c r="AI28" s="73"/>
      <c r="AJ28" s="26"/>
      <c r="AK28" s="26"/>
      <c r="AL28" s="26"/>
      <c r="AM28" s="26"/>
      <c r="AN28" s="26"/>
      <c r="AO28" s="26"/>
      <c r="AP28" s="26"/>
      <c r="AQ28" s="26"/>
      <c r="AR28" s="26"/>
      <c r="AS28" s="30">
        <v>27</v>
      </c>
      <c r="AT28" s="26"/>
      <c r="AU28" s="30">
        <v>27</v>
      </c>
      <c r="AV28" s="26"/>
    </row>
    <row r="29" spans="1:48" x14ac:dyDescent="0.4">
      <c r="A29" s="26"/>
      <c r="B29" s="262"/>
      <c r="C29" s="262"/>
      <c r="D29" s="165"/>
      <c r="E29" s="165"/>
      <c r="F29" s="165"/>
      <c r="G29" s="165"/>
      <c r="H29" s="274"/>
      <c r="I29" s="165" t="s">
        <v>44</v>
      </c>
      <c r="J29" s="165"/>
      <c r="K29" s="374">
        <v>8</v>
      </c>
      <c r="L29" s="374"/>
      <c r="M29" s="72" t="s">
        <v>47</v>
      </c>
      <c r="N29" s="374">
        <v>30</v>
      </c>
      <c r="O29" s="374"/>
      <c r="P29" s="74" t="s">
        <v>41</v>
      </c>
      <c r="Q29" s="74"/>
      <c r="R29" s="74"/>
      <c r="S29" s="74" t="s">
        <v>35</v>
      </c>
      <c r="T29" s="374">
        <v>17</v>
      </c>
      <c r="U29" s="374"/>
      <c r="V29" s="72" t="s">
        <v>47</v>
      </c>
      <c r="W29" s="374">
        <v>0</v>
      </c>
      <c r="X29" s="374"/>
      <c r="Y29" s="300" t="s">
        <v>76</v>
      </c>
      <c r="Z29" s="300"/>
      <c r="AA29" s="300"/>
      <c r="AB29" s="300"/>
      <c r="AC29" s="377">
        <v>60</v>
      </c>
      <c r="AD29" s="377"/>
      <c r="AE29" s="74" t="s">
        <v>42</v>
      </c>
      <c r="AF29" s="74"/>
      <c r="AG29" s="74"/>
      <c r="AH29" s="74"/>
      <c r="AI29" s="75"/>
      <c r="AJ29" s="26"/>
      <c r="AK29" s="26"/>
      <c r="AL29" s="26"/>
      <c r="AM29" s="26"/>
      <c r="AN29" s="26"/>
      <c r="AO29" s="26"/>
      <c r="AP29" s="26"/>
      <c r="AQ29" s="26"/>
      <c r="AR29" s="26"/>
      <c r="AS29" s="30">
        <v>28</v>
      </c>
      <c r="AT29" s="26"/>
      <c r="AU29" s="30">
        <v>28</v>
      </c>
      <c r="AV29" s="26"/>
    </row>
    <row r="30" spans="1:48" x14ac:dyDescent="0.4">
      <c r="A30" s="26"/>
      <c r="B30" s="262"/>
      <c r="C30" s="262"/>
      <c r="D30" s="165"/>
      <c r="E30" s="165"/>
      <c r="F30" s="165"/>
      <c r="G30" s="165"/>
      <c r="H30" s="274"/>
      <c r="I30" s="278" t="s">
        <v>45</v>
      </c>
      <c r="J30" s="279"/>
      <c r="K30" s="374"/>
      <c r="L30" s="374"/>
      <c r="M30" s="72" t="s">
        <v>47</v>
      </c>
      <c r="N30" s="374"/>
      <c r="O30" s="374"/>
      <c r="P30" s="72" t="s">
        <v>41</v>
      </c>
      <c r="Q30" s="72"/>
      <c r="R30" s="72"/>
      <c r="S30" s="72" t="s">
        <v>35</v>
      </c>
      <c r="T30" s="374"/>
      <c r="U30" s="374"/>
      <c r="V30" s="72" t="s">
        <v>47</v>
      </c>
      <c r="W30" s="374"/>
      <c r="X30" s="374"/>
      <c r="Y30" s="281" t="s">
        <v>76</v>
      </c>
      <c r="Z30" s="281"/>
      <c r="AA30" s="281"/>
      <c r="AB30" s="281"/>
      <c r="AC30" s="376"/>
      <c r="AD30" s="376"/>
      <c r="AE30" s="72" t="s">
        <v>42</v>
      </c>
      <c r="AF30" s="72"/>
      <c r="AG30" s="72"/>
      <c r="AH30" s="72"/>
      <c r="AI30" s="73"/>
      <c r="AJ30" s="26"/>
      <c r="AK30" s="26"/>
      <c r="AL30" s="59">
        <v>1</v>
      </c>
      <c r="AM30" s="26"/>
      <c r="AN30" s="76" t="str">
        <f>IF(AM33=TRUE,(HOUR(AM31)*60+MINUTE(AM31))*S33,IF(AO32=TRUE,(HOUR(AM31)*60+MINUTE(AM31))*S33,""))</f>
        <v/>
      </c>
      <c r="AO30" s="62" t="e">
        <f>ROUNDDOWN(AN30/60,0)</f>
        <v>#VALUE!</v>
      </c>
      <c r="AP30" s="26"/>
      <c r="AQ30" s="26"/>
      <c r="AR30" s="26" t="s">
        <v>188</v>
      </c>
      <c r="AS30" s="30">
        <v>29</v>
      </c>
      <c r="AT30" s="26"/>
      <c r="AU30" s="30">
        <v>29</v>
      </c>
      <c r="AV30" s="26"/>
    </row>
    <row r="31" spans="1:48" ht="19.5" thickBot="1" x14ac:dyDescent="0.45">
      <c r="A31" s="26"/>
      <c r="B31" s="210"/>
      <c r="C31" s="210"/>
      <c r="D31" s="211"/>
      <c r="E31" s="211"/>
      <c r="F31" s="211"/>
      <c r="G31" s="211"/>
      <c r="H31" s="212"/>
      <c r="I31" s="211" t="s">
        <v>46</v>
      </c>
      <c r="J31" s="211"/>
      <c r="K31" s="379"/>
      <c r="L31" s="379"/>
      <c r="M31" s="38" t="s">
        <v>47</v>
      </c>
      <c r="N31" s="379"/>
      <c r="O31" s="379"/>
      <c r="P31" s="38" t="s">
        <v>41</v>
      </c>
      <c r="Q31" s="38"/>
      <c r="R31" s="38"/>
      <c r="S31" s="38" t="s">
        <v>35</v>
      </c>
      <c r="T31" s="374"/>
      <c r="U31" s="374"/>
      <c r="V31" s="38" t="s">
        <v>47</v>
      </c>
      <c r="W31" s="379"/>
      <c r="X31" s="379"/>
      <c r="Y31" s="289" t="s">
        <v>76</v>
      </c>
      <c r="Z31" s="289"/>
      <c r="AA31" s="289"/>
      <c r="AB31" s="289"/>
      <c r="AC31" s="363"/>
      <c r="AD31" s="363"/>
      <c r="AE31" s="38" t="s">
        <v>42</v>
      </c>
      <c r="AF31" s="38"/>
      <c r="AG31" s="38"/>
      <c r="AH31" s="38"/>
      <c r="AI31" s="47"/>
      <c r="AJ31" s="26"/>
      <c r="AK31" s="61">
        <f>TIME(M34,P34,0)</f>
        <v>0</v>
      </c>
      <c r="AL31" s="61">
        <f>TIME(T34,W34,0)</f>
        <v>0</v>
      </c>
      <c r="AM31" s="59">
        <f>IF(T34&lt;=23,(AL31-AK31),AL31+AL30-AK31)</f>
        <v>0</v>
      </c>
      <c r="AN31" s="76" t="str">
        <f>IF(AM33=TRUE,(HOUR(AM31)*60+MINUTE(AM31))*S33,IF(AO32=TRUE,(HOUR(AM31)*60+MINUTE(AM31))*S33*4,""))</f>
        <v/>
      </c>
      <c r="AO31" s="62" t="e">
        <f>ROUNDDOWN(AN31/60,0)</f>
        <v>#VALUE!</v>
      </c>
      <c r="AP31" s="62" t="str">
        <f>IF(AM33=TRUE,IF(AO32=TRUE,AC34*S33,AC34*S33),IF(AO32=TRUE,AC34*S33*4,""))</f>
        <v/>
      </c>
      <c r="AQ31" s="26" t="e">
        <f>IF(ROUNDDOWN((AN31-AP31)/60,0)&gt;0,ROUNDDOWN((AN31-AP31)/60,0),"_")</f>
        <v>#VALUE!</v>
      </c>
      <c r="AR31" s="26" t="s">
        <v>187</v>
      </c>
      <c r="AS31" s="30">
        <v>30</v>
      </c>
      <c r="AT31" s="26"/>
      <c r="AU31" s="30">
        <v>30</v>
      </c>
      <c r="AV31" s="26"/>
    </row>
    <row r="32" spans="1:48" ht="26.25" customHeight="1" x14ac:dyDescent="0.4">
      <c r="A32" s="26"/>
      <c r="B32" s="261">
        <v>10</v>
      </c>
      <c r="C32" s="153" t="s">
        <v>15</v>
      </c>
      <c r="D32" s="272"/>
      <c r="E32" s="272"/>
      <c r="F32" s="272"/>
      <c r="G32" s="272"/>
      <c r="H32" s="273"/>
      <c r="I32" s="261" t="s">
        <v>27</v>
      </c>
      <c r="J32" s="272"/>
      <c r="K32" s="272"/>
      <c r="L32" s="275"/>
      <c r="M32" s="77" t="str">
        <f>IF(AM33=TRUE,"☑","")</f>
        <v/>
      </c>
      <c r="N32" s="250" t="s">
        <v>39</v>
      </c>
      <c r="O32" s="250"/>
      <c r="P32" s="77" t="str">
        <f>IF(AO33=TRUE,"☑","")</f>
        <v/>
      </c>
      <c r="Q32" s="250" t="s">
        <v>43</v>
      </c>
      <c r="R32" s="250"/>
      <c r="S32" s="381"/>
      <c r="T32" s="381"/>
      <c r="U32" s="272" t="s">
        <v>40</v>
      </c>
      <c r="V32" s="272"/>
      <c r="W32" s="382"/>
      <c r="X32" s="382"/>
      <c r="Y32" s="250" t="s">
        <v>76</v>
      </c>
      <c r="Z32" s="250"/>
      <c r="AA32" s="250"/>
      <c r="AB32" s="250"/>
      <c r="AC32" s="378">
        <f>AC34*S33</f>
        <v>0</v>
      </c>
      <c r="AD32" s="378"/>
      <c r="AE32" s="48" t="s">
        <v>42</v>
      </c>
      <c r="AF32" s="48"/>
      <c r="AG32" s="48"/>
      <c r="AH32" s="48"/>
      <c r="AI32" s="78"/>
      <c r="AJ32" s="26"/>
      <c r="AK32" s="26"/>
      <c r="AL32" s="26" t="s">
        <v>183</v>
      </c>
      <c r="AM32" s="26" t="b">
        <f>IF(AM33=TRUE,TRUE,FALSE)</f>
        <v>0</v>
      </c>
      <c r="AN32" s="26" t="s">
        <v>185</v>
      </c>
      <c r="AO32" s="26" t="b">
        <f>IF(AO33=TRUE,TRUE,FALSE)</f>
        <v>0</v>
      </c>
      <c r="AP32" s="26"/>
      <c r="AQ32" s="26"/>
      <c r="AR32" s="26"/>
      <c r="AS32" s="30">
        <v>31</v>
      </c>
      <c r="AT32" s="26"/>
      <c r="AU32" s="30">
        <v>31</v>
      </c>
      <c r="AV32" s="26"/>
    </row>
    <row r="33" spans="1:48" ht="26.25" customHeight="1" x14ac:dyDescent="0.4">
      <c r="A33" s="26"/>
      <c r="B33" s="262"/>
      <c r="C33" s="262"/>
      <c r="D33" s="165"/>
      <c r="E33" s="165"/>
      <c r="F33" s="165"/>
      <c r="G33" s="165"/>
      <c r="H33" s="274"/>
      <c r="I33" s="278" t="s">
        <v>26</v>
      </c>
      <c r="J33" s="279"/>
      <c r="K33" s="279"/>
      <c r="L33" s="284"/>
      <c r="M33" s="72"/>
      <c r="N33" s="281" t="s">
        <v>39</v>
      </c>
      <c r="O33" s="281"/>
      <c r="P33" s="72"/>
      <c r="Q33" s="281" t="s">
        <v>43</v>
      </c>
      <c r="R33" s="281"/>
      <c r="S33" s="374"/>
      <c r="T33" s="374"/>
      <c r="U33" s="279" t="s">
        <v>33</v>
      </c>
      <c r="V33" s="279"/>
      <c r="W33" s="79"/>
      <c r="X33" s="79"/>
      <c r="Y33" s="79"/>
      <c r="Z33" s="285" t="s">
        <v>157</v>
      </c>
      <c r="AA33" s="286"/>
      <c r="AB33" s="286"/>
      <c r="AC33" s="286"/>
      <c r="AD33" s="286"/>
      <c r="AE33" s="286"/>
      <c r="AF33" s="286"/>
      <c r="AG33" s="286"/>
      <c r="AH33" s="286"/>
      <c r="AI33" s="287"/>
      <c r="AJ33" s="26"/>
      <c r="AK33" s="26"/>
      <c r="AL33" s="26" t="s">
        <v>184</v>
      </c>
      <c r="AM33" s="26" t="b">
        <v>0</v>
      </c>
      <c r="AN33" s="26" t="s">
        <v>186</v>
      </c>
      <c r="AO33" s="26" t="b">
        <v>0</v>
      </c>
      <c r="AP33" s="26"/>
      <c r="AQ33" s="26"/>
      <c r="AR33" s="26"/>
      <c r="AS33" s="30">
        <v>32</v>
      </c>
      <c r="AT33" s="26"/>
      <c r="AU33" s="30">
        <v>32</v>
      </c>
      <c r="AV33" s="26"/>
    </row>
    <row r="34" spans="1:48" ht="26.25" customHeight="1" thickBot="1" x14ac:dyDescent="0.45">
      <c r="A34" s="26"/>
      <c r="B34" s="210"/>
      <c r="C34" s="210"/>
      <c r="D34" s="211"/>
      <c r="E34" s="211"/>
      <c r="F34" s="211"/>
      <c r="G34" s="211"/>
      <c r="H34" s="212"/>
      <c r="I34" s="267" t="s">
        <v>25</v>
      </c>
      <c r="J34" s="268"/>
      <c r="K34" s="268"/>
      <c r="L34" s="269"/>
      <c r="M34" s="380"/>
      <c r="N34" s="380"/>
      <c r="O34" s="38" t="s">
        <v>47</v>
      </c>
      <c r="P34" s="380"/>
      <c r="Q34" s="380"/>
      <c r="R34" s="38" t="s">
        <v>41</v>
      </c>
      <c r="S34" s="38" t="s">
        <v>35</v>
      </c>
      <c r="T34" s="380"/>
      <c r="U34" s="380"/>
      <c r="V34" s="38" t="s">
        <v>47</v>
      </c>
      <c r="W34" s="380"/>
      <c r="X34" s="380"/>
      <c r="Y34" s="271" t="s">
        <v>76</v>
      </c>
      <c r="Z34" s="271"/>
      <c r="AA34" s="271"/>
      <c r="AB34" s="271"/>
      <c r="AC34" s="363"/>
      <c r="AD34" s="363"/>
      <c r="AE34" s="38" t="s">
        <v>42</v>
      </c>
      <c r="AF34" s="38"/>
      <c r="AG34" s="38"/>
      <c r="AH34" s="38"/>
      <c r="AI34" s="47"/>
      <c r="AJ34" s="26"/>
      <c r="AK34" s="26"/>
      <c r="AL34" s="26"/>
      <c r="AM34" s="26"/>
      <c r="AN34" s="26"/>
      <c r="AO34" s="26" t="e">
        <f>IF(AM32=TRUE,AO31,AO31/4)</f>
        <v>#VALUE!</v>
      </c>
      <c r="AP34" s="26"/>
      <c r="AQ34" s="26"/>
      <c r="AR34" s="26"/>
      <c r="AS34" s="30">
        <v>33</v>
      </c>
      <c r="AT34" s="26"/>
      <c r="AU34" s="30">
        <v>33</v>
      </c>
      <c r="AV34" s="26"/>
    </row>
    <row r="35" spans="1:48" ht="27.75" customHeight="1" x14ac:dyDescent="0.4">
      <c r="A35" s="26"/>
      <c r="B35" s="151">
        <v>11</v>
      </c>
      <c r="C35" s="153" t="s">
        <v>16</v>
      </c>
      <c r="D35" s="154"/>
      <c r="E35" s="154"/>
      <c r="F35" s="154"/>
      <c r="G35" s="154"/>
      <c r="H35" s="155"/>
      <c r="I35" s="80"/>
      <c r="J35" s="250" t="s">
        <v>80</v>
      </c>
      <c r="K35" s="250"/>
      <c r="L35" s="250"/>
      <c r="M35" s="250"/>
      <c r="N35" s="250"/>
      <c r="O35" s="250"/>
      <c r="P35" s="250"/>
      <c r="Q35" s="264"/>
      <c r="R35" s="251" t="s">
        <v>24</v>
      </c>
      <c r="S35" s="252"/>
      <c r="T35" s="265" t="s">
        <v>77</v>
      </c>
      <c r="U35" s="266"/>
      <c r="V35" s="373">
        <v>4</v>
      </c>
      <c r="W35" s="373"/>
      <c r="X35" s="80" t="s">
        <v>31</v>
      </c>
      <c r="Y35" s="81">
        <v>12</v>
      </c>
      <c r="Z35" s="80" t="s">
        <v>34</v>
      </c>
      <c r="AA35" s="81">
        <v>1</v>
      </c>
      <c r="AB35" s="80" t="s">
        <v>33</v>
      </c>
      <c r="AC35" s="82" t="s">
        <v>35</v>
      </c>
      <c r="AD35" s="83">
        <v>5</v>
      </c>
      <c r="AE35" s="82" t="s">
        <v>31</v>
      </c>
      <c r="AF35" s="81">
        <v>4</v>
      </c>
      <c r="AG35" s="82" t="s">
        <v>34</v>
      </c>
      <c r="AH35" s="81">
        <v>30</v>
      </c>
      <c r="AI35" s="84" t="s">
        <v>33</v>
      </c>
      <c r="AJ35" s="26"/>
      <c r="AK35" s="26"/>
      <c r="AL35" s="26"/>
      <c r="AM35" s="26"/>
      <c r="AN35" s="26"/>
      <c r="AO35" s="26"/>
      <c r="AP35" s="26"/>
      <c r="AQ35" s="26"/>
      <c r="AR35" s="26"/>
      <c r="AS35" s="30">
        <v>34</v>
      </c>
      <c r="AT35" s="26"/>
      <c r="AU35" s="30">
        <v>34</v>
      </c>
      <c r="AV35" s="26"/>
    </row>
    <row r="36" spans="1:48" ht="27.75" customHeight="1" thickBot="1" x14ac:dyDescent="0.45">
      <c r="A36" s="26"/>
      <c r="B36" s="159"/>
      <c r="C36" s="160"/>
      <c r="D36" s="161"/>
      <c r="E36" s="161"/>
      <c r="F36" s="161"/>
      <c r="G36" s="161"/>
      <c r="H36" s="162"/>
      <c r="I36" s="148" t="s">
        <v>126</v>
      </c>
      <c r="J36" s="149"/>
      <c r="K36" s="149"/>
      <c r="L36" s="149"/>
      <c r="M36" s="149"/>
      <c r="N36" s="149"/>
      <c r="O36" s="149"/>
      <c r="P36" s="149"/>
      <c r="Q36" s="149"/>
      <c r="R36" s="149"/>
      <c r="S36" s="149"/>
      <c r="T36" s="150"/>
      <c r="U36" s="37"/>
      <c r="V36" s="85" t="s">
        <v>125</v>
      </c>
      <c r="W36" s="37"/>
      <c r="X36" s="54" t="s">
        <v>124</v>
      </c>
      <c r="Y36" s="54"/>
      <c r="Z36" s="67"/>
      <c r="AA36" s="86"/>
      <c r="AB36" s="87"/>
      <c r="AC36" s="87"/>
      <c r="AD36" s="87"/>
      <c r="AE36" s="87"/>
      <c r="AF36" s="54"/>
      <c r="AG36" s="54"/>
      <c r="AH36" s="85"/>
      <c r="AI36" s="88"/>
      <c r="AJ36" s="26"/>
      <c r="AK36" s="26"/>
      <c r="AL36" s="26"/>
      <c r="AM36" s="26"/>
      <c r="AN36" s="26"/>
      <c r="AO36" s="26"/>
      <c r="AP36" s="26"/>
      <c r="AQ36" s="26"/>
      <c r="AR36" s="26"/>
      <c r="AS36" s="30">
        <v>35</v>
      </c>
      <c r="AT36" s="26"/>
      <c r="AU36" s="30">
        <v>35</v>
      </c>
      <c r="AV36" s="26"/>
    </row>
    <row r="37" spans="1:48" ht="19.5" thickBot="1" x14ac:dyDescent="0.45">
      <c r="A37" s="26"/>
      <c r="B37" s="39">
        <v>12</v>
      </c>
      <c r="C37" s="237" t="s">
        <v>17</v>
      </c>
      <c r="D37" s="238"/>
      <c r="E37" s="238"/>
      <c r="F37" s="238"/>
      <c r="G37" s="238"/>
      <c r="H37" s="239"/>
      <c r="I37" s="64"/>
      <c r="J37" s="242" t="s">
        <v>119</v>
      </c>
      <c r="K37" s="242"/>
      <c r="L37" s="242"/>
      <c r="M37" s="64"/>
      <c r="N37" s="258" t="s">
        <v>75</v>
      </c>
      <c r="O37" s="259"/>
      <c r="P37" s="259"/>
      <c r="Q37" s="260" t="s">
        <v>77</v>
      </c>
      <c r="R37" s="260"/>
      <c r="S37" s="383">
        <v>5</v>
      </c>
      <c r="T37" s="383"/>
      <c r="U37" s="48" t="s">
        <v>31</v>
      </c>
      <c r="V37" s="383">
        <v>5</v>
      </c>
      <c r="W37" s="383"/>
      <c r="X37" s="48" t="s">
        <v>34</v>
      </c>
      <c r="Y37" s="383">
        <v>1</v>
      </c>
      <c r="Z37" s="383"/>
      <c r="AA37" s="48" t="s">
        <v>33</v>
      </c>
      <c r="AB37" s="89"/>
      <c r="AC37" s="89"/>
      <c r="AD37" s="89"/>
      <c r="AE37" s="89"/>
      <c r="AF37" s="89"/>
      <c r="AG37" s="89"/>
      <c r="AH37" s="89"/>
      <c r="AI37" s="90"/>
      <c r="AJ37" s="26"/>
      <c r="AK37" s="26"/>
      <c r="AL37" s="26"/>
      <c r="AM37" s="26"/>
      <c r="AN37" s="91">
        <f>IF(Q28&gt;0,(HOUR(AM39)*60+MINUTE(AM39))*Q28,IF(AC28&gt;0,(HOUR(AM39)*60+MINUTE(AM39))*AC28*4,""))</f>
        <v>7200</v>
      </c>
      <c r="AO37" s="26"/>
      <c r="AP37" s="26">
        <f>IF(Q28="",IF(AC28&gt;0,AC39*Q28*4,""),AC39*Q28)</f>
        <v>0</v>
      </c>
      <c r="AQ37" s="26"/>
      <c r="AR37" s="26"/>
      <c r="AS37" s="30"/>
      <c r="AT37" s="26"/>
      <c r="AU37" s="30">
        <v>36</v>
      </c>
      <c r="AV37" s="26"/>
    </row>
    <row r="38" spans="1:48" ht="26.25" customHeight="1" x14ac:dyDescent="0.4">
      <c r="A38" s="26"/>
      <c r="B38" s="151">
        <v>13</v>
      </c>
      <c r="C38" s="153" t="s">
        <v>18</v>
      </c>
      <c r="D38" s="154"/>
      <c r="E38" s="154"/>
      <c r="F38" s="154"/>
      <c r="G38" s="154"/>
      <c r="H38" s="155"/>
      <c r="I38" s="48"/>
      <c r="J38" s="250" t="s">
        <v>73</v>
      </c>
      <c r="K38" s="250"/>
      <c r="L38" s="250"/>
      <c r="M38" s="48"/>
      <c r="N38" s="250" t="s">
        <v>74</v>
      </c>
      <c r="O38" s="250"/>
      <c r="P38" s="250"/>
      <c r="Q38" s="48"/>
      <c r="R38" s="251" t="s">
        <v>24</v>
      </c>
      <c r="S38" s="252"/>
      <c r="T38" s="253" t="s">
        <v>77</v>
      </c>
      <c r="U38" s="253"/>
      <c r="V38" s="373">
        <v>5</v>
      </c>
      <c r="W38" s="373"/>
      <c r="X38" s="48" t="s">
        <v>31</v>
      </c>
      <c r="Y38" s="50">
        <v>5</v>
      </c>
      <c r="Z38" s="48" t="s">
        <v>34</v>
      </c>
      <c r="AA38" s="50">
        <v>1</v>
      </c>
      <c r="AB38" s="48" t="s">
        <v>33</v>
      </c>
      <c r="AC38" s="92" t="s">
        <v>35</v>
      </c>
      <c r="AD38" s="83">
        <v>6</v>
      </c>
      <c r="AE38" s="92" t="s">
        <v>31</v>
      </c>
      <c r="AF38" s="50">
        <v>3</v>
      </c>
      <c r="AG38" s="92" t="s">
        <v>34</v>
      </c>
      <c r="AH38" s="50">
        <v>31</v>
      </c>
      <c r="AI38" s="78" t="s">
        <v>33</v>
      </c>
      <c r="AJ38" s="26"/>
      <c r="AK38" s="26"/>
      <c r="AL38" s="59">
        <v>1</v>
      </c>
      <c r="AM38" s="26"/>
      <c r="AN38" s="93" t="str">
        <f>IF(AM33=TRUE,(HOUR(AM39)*60+MINUTE(AM39))*S33,IF(AO32=TRUE,(HOUR(AM39)*60+MINUTE(AM39))*S33*4,"0"))</f>
        <v>0</v>
      </c>
      <c r="AO38" s="26"/>
      <c r="AP38" s="26" t="str">
        <f>IF(AM33=TRUE,IF(AO32=TRUE,AC39*S33,AC39*S33),IF(AO32=TRUE,AC39*S33*4,""))</f>
        <v/>
      </c>
      <c r="AQ38" s="26"/>
      <c r="AR38" s="26"/>
      <c r="AS38" s="26"/>
      <c r="AT38" s="26"/>
      <c r="AU38" s="30">
        <v>37</v>
      </c>
      <c r="AV38" s="26"/>
    </row>
    <row r="39" spans="1:48" ht="33" customHeight="1" x14ac:dyDescent="0.4">
      <c r="A39" s="26"/>
      <c r="B39" s="152"/>
      <c r="C39" s="156"/>
      <c r="D39" s="157"/>
      <c r="E39" s="157"/>
      <c r="F39" s="157"/>
      <c r="G39" s="157"/>
      <c r="H39" s="158"/>
      <c r="I39" s="255" t="s">
        <v>23</v>
      </c>
      <c r="J39" s="256"/>
      <c r="K39" s="256"/>
      <c r="L39" s="256"/>
      <c r="M39" s="384">
        <v>10</v>
      </c>
      <c r="N39" s="385"/>
      <c r="O39" s="94" t="s">
        <v>47</v>
      </c>
      <c r="P39" s="386">
        <v>0</v>
      </c>
      <c r="Q39" s="386"/>
      <c r="R39" s="94" t="s">
        <v>41</v>
      </c>
      <c r="S39" s="94" t="s">
        <v>35</v>
      </c>
      <c r="T39" s="385">
        <v>16</v>
      </c>
      <c r="U39" s="385"/>
      <c r="V39" s="94" t="s">
        <v>47</v>
      </c>
      <c r="W39" s="386"/>
      <c r="X39" s="386"/>
      <c r="Y39" s="94" t="s">
        <v>76</v>
      </c>
      <c r="Z39" s="94"/>
      <c r="AA39" s="94"/>
      <c r="AB39" s="94"/>
      <c r="AC39" s="385"/>
      <c r="AD39" s="385"/>
      <c r="AE39" s="94" t="s">
        <v>42</v>
      </c>
      <c r="AF39" s="94"/>
      <c r="AG39" s="94"/>
      <c r="AH39" s="94"/>
      <c r="AI39" s="95"/>
      <c r="AJ39" s="26"/>
      <c r="AK39" s="61">
        <f>TIME(M39,P39,0)</f>
        <v>0.41666666666666669</v>
      </c>
      <c r="AL39" s="61">
        <f>TIME(T39,W39,0)</f>
        <v>0.66666666666666663</v>
      </c>
      <c r="AM39" s="59">
        <f>IF(T42&lt;=23,(AL39-AK39),AL39+AL38-AK39)</f>
        <v>0.24999999999999994</v>
      </c>
      <c r="AN39" s="96">
        <f>IF(AN37="",IF(AN38&gt;0,AN38,0),IF(AN38&gt;0,AN37,AN37))</f>
        <v>7200</v>
      </c>
      <c r="AO39" s="96">
        <f>IF(AN39="",0,ROUNDDOWN(AN39/60,0))</f>
        <v>120</v>
      </c>
      <c r="AP39" s="96">
        <f>IF(AP37="",IF(AP38&gt;0,AP38,0),AP37)</f>
        <v>0</v>
      </c>
      <c r="AQ39" s="26">
        <f>IF(ROUNDDOWN((AN39-AP39)/60,0)&gt;0,ROUNDDOWN((AN39-AP39)/60,0),"_")</f>
        <v>120</v>
      </c>
      <c r="AR39" s="26"/>
      <c r="AS39" s="26"/>
      <c r="AT39" s="26"/>
      <c r="AU39" s="30">
        <v>38</v>
      </c>
      <c r="AV39" s="26"/>
    </row>
    <row r="40" spans="1:48" ht="21.75" customHeight="1" thickBot="1" x14ac:dyDescent="0.45">
      <c r="A40" s="26"/>
      <c r="B40" s="152"/>
      <c r="C40" s="156"/>
      <c r="D40" s="157"/>
      <c r="E40" s="157"/>
      <c r="F40" s="157"/>
      <c r="G40" s="157"/>
      <c r="H40" s="158"/>
      <c r="I40" s="246" t="s">
        <v>27</v>
      </c>
      <c r="J40" s="247"/>
      <c r="K40" s="220" t="s">
        <v>39</v>
      </c>
      <c r="L40" s="220"/>
      <c r="M40" s="385">
        <f>AO39</f>
        <v>120</v>
      </c>
      <c r="N40" s="385"/>
      <c r="O40" s="220" t="s">
        <v>40</v>
      </c>
      <c r="P40" s="220"/>
      <c r="Q40" s="386">
        <f>MOD(AN39,60)</f>
        <v>0</v>
      </c>
      <c r="R40" s="386"/>
      <c r="S40" s="248" t="s">
        <v>76</v>
      </c>
      <c r="T40" s="248"/>
      <c r="U40" s="248"/>
      <c r="V40" s="248"/>
      <c r="W40" s="248"/>
      <c r="X40" s="385">
        <f>AP39</f>
        <v>0</v>
      </c>
      <c r="Y40" s="385"/>
      <c r="Z40" s="97" t="s">
        <v>42</v>
      </c>
      <c r="AA40" s="98"/>
      <c r="AB40" s="99"/>
      <c r="AC40" s="99"/>
      <c r="AD40" s="99"/>
      <c r="AE40" s="99"/>
      <c r="AF40" s="100"/>
      <c r="AG40" s="100"/>
      <c r="AH40" s="101"/>
      <c r="AI40" s="102"/>
      <c r="AJ40" s="26"/>
      <c r="AK40" s="26"/>
      <c r="AL40" s="26"/>
      <c r="AM40" s="26"/>
      <c r="AN40" s="26"/>
      <c r="AO40" s="26"/>
      <c r="AP40" s="26"/>
      <c r="AQ40" s="26"/>
      <c r="AR40" s="26"/>
      <c r="AS40" s="26"/>
      <c r="AT40" s="26"/>
      <c r="AU40" s="30">
        <v>39</v>
      </c>
      <c r="AV40" s="26"/>
    </row>
    <row r="41" spans="1:48" ht="19.5" thickBot="1" x14ac:dyDescent="0.45">
      <c r="A41" s="26"/>
      <c r="B41" s="39">
        <v>14</v>
      </c>
      <c r="C41" s="237" t="s">
        <v>19</v>
      </c>
      <c r="D41" s="238"/>
      <c r="E41" s="238"/>
      <c r="F41" s="238"/>
      <c r="G41" s="238"/>
      <c r="H41" s="239"/>
      <c r="I41" s="237" t="s">
        <v>21</v>
      </c>
      <c r="J41" s="238"/>
      <c r="K41" s="238"/>
      <c r="L41" s="238"/>
      <c r="M41" s="240"/>
      <c r="N41" s="64"/>
      <c r="O41" s="241" t="s">
        <v>71</v>
      </c>
      <c r="P41" s="241"/>
      <c r="Q41" s="241"/>
      <c r="R41" s="89"/>
      <c r="S41" s="242" t="s">
        <v>72</v>
      </c>
      <c r="T41" s="242"/>
      <c r="U41" s="242"/>
      <c r="V41" s="242"/>
      <c r="W41" s="243"/>
      <c r="X41" s="244" t="s">
        <v>22</v>
      </c>
      <c r="Y41" s="238"/>
      <c r="Z41" s="238"/>
      <c r="AA41" s="238"/>
      <c r="AB41" s="238"/>
      <c r="AC41" s="238"/>
      <c r="AD41" s="238"/>
      <c r="AE41" s="240"/>
      <c r="AF41" s="64"/>
      <c r="AG41" s="64" t="s">
        <v>51</v>
      </c>
      <c r="AH41" s="64"/>
      <c r="AI41" s="65" t="s">
        <v>50</v>
      </c>
      <c r="AJ41" s="26"/>
      <c r="AK41" s="26"/>
      <c r="AL41" s="26"/>
      <c r="AM41" s="26"/>
      <c r="AN41" s="26"/>
      <c r="AO41" s="26"/>
      <c r="AP41" s="26"/>
      <c r="AQ41" s="26"/>
      <c r="AR41" s="26"/>
      <c r="AS41" s="26"/>
      <c r="AT41" s="26"/>
      <c r="AU41" s="30">
        <v>40</v>
      </c>
      <c r="AV41" s="26"/>
    </row>
    <row r="42" spans="1:48" ht="73.5" customHeight="1" thickBot="1" x14ac:dyDescent="0.45">
      <c r="A42" s="26"/>
      <c r="B42" s="103">
        <v>15</v>
      </c>
      <c r="C42" s="210" t="s">
        <v>20</v>
      </c>
      <c r="D42" s="211"/>
      <c r="E42" s="211"/>
      <c r="F42" s="211"/>
      <c r="G42" s="211"/>
      <c r="H42" s="212"/>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387"/>
      <c r="AJ42" s="26"/>
      <c r="AK42" s="26"/>
      <c r="AL42" s="26"/>
      <c r="AM42" s="26"/>
      <c r="AN42" s="26"/>
      <c r="AO42" s="26"/>
      <c r="AP42" s="26"/>
      <c r="AQ42" s="26"/>
      <c r="AR42" s="26"/>
      <c r="AS42" s="26"/>
      <c r="AT42" s="26"/>
      <c r="AU42" s="30">
        <v>41</v>
      </c>
      <c r="AV42" s="26"/>
    </row>
    <row r="43" spans="1:48" x14ac:dyDescent="0.4">
      <c r="A43" s="26"/>
      <c r="B43" s="215" t="s">
        <v>48</v>
      </c>
      <c r="C43" s="215"/>
      <c r="D43" s="215"/>
      <c r="E43" s="215"/>
      <c r="F43" s="215"/>
      <c r="G43" s="215"/>
      <c r="H43" s="215"/>
      <c r="I43" s="215"/>
      <c r="J43" s="26"/>
      <c r="K43" s="26"/>
      <c r="L43" s="26"/>
      <c r="M43" s="26"/>
      <c r="N43" s="26"/>
      <c r="O43" s="26"/>
      <c r="P43" s="26"/>
      <c r="Q43" s="26"/>
      <c r="R43" s="26"/>
      <c r="S43" s="26"/>
      <c r="T43" s="26"/>
      <c r="U43" s="216" t="s">
        <v>67</v>
      </c>
      <c r="V43" s="217"/>
      <c r="W43" s="217"/>
      <c r="X43" s="217"/>
      <c r="Y43" s="217"/>
      <c r="Z43" s="217"/>
      <c r="AA43" s="217"/>
      <c r="AB43" s="217"/>
      <c r="AC43" s="217"/>
      <c r="AD43" s="217"/>
      <c r="AE43" s="217"/>
      <c r="AF43" s="217"/>
      <c r="AG43" s="217"/>
      <c r="AH43" s="217"/>
      <c r="AI43" s="217"/>
      <c r="AJ43" s="26"/>
      <c r="AK43" s="26"/>
      <c r="AL43" s="26"/>
      <c r="AM43" s="26"/>
      <c r="AN43" s="26"/>
      <c r="AO43" s="26"/>
      <c r="AP43" s="26"/>
      <c r="AQ43" s="26"/>
      <c r="AR43" s="26"/>
      <c r="AS43" s="26"/>
      <c r="AT43" s="26"/>
      <c r="AU43" s="30">
        <v>42</v>
      </c>
      <c r="AV43" s="26"/>
    </row>
    <row r="44" spans="1:48" ht="15.75" customHeight="1" x14ac:dyDescent="0.4">
      <c r="A44" s="26"/>
      <c r="B44" s="218" t="s">
        <v>120</v>
      </c>
      <c r="C44" s="218"/>
      <c r="D44" s="218"/>
      <c r="E44" s="218"/>
      <c r="F44" s="218"/>
      <c r="G44" s="218"/>
      <c r="H44" s="218"/>
      <c r="I44" s="218"/>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26"/>
      <c r="AK44" s="26"/>
      <c r="AL44" s="26"/>
      <c r="AM44" s="26"/>
      <c r="AN44" s="26"/>
      <c r="AO44" s="26"/>
      <c r="AP44" s="26"/>
      <c r="AQ44" s="26"/>
      <c r="AR44" s="26"/>
      <c r="AS44" s="26"/>
      <c r="AT44" s="26"/>
      <c r="AU44" s="30">
        <v>43</v>
      </c>
      <c r="AV44" s="26"/>
    </row>
    <row r="45" spans="1:48" x14ac:dyDescent="0.4">
      <c r="A45" s="26"/>
      <c r="B45" s="219" t="s">
        <v>49</v>
      </c>
      <c r="C45" s="220"/>
      <c r="D45" s="388" t="s">
        <v>205</v>
      </c>
      <c r="E45" s="385"/>
      <c r="F45" s="385"/>
      <c r="G45" s="385"/>
      <c r="H45" s="389"/>
      <c r="I45" s="225" t="s">
        <v>147</v>
      </c>
      <c r="J45" s="390" t="s">
        <v>131</v>
      </c>
      <c r="K45" s="391"/>
      <c r="L45" s="385">
        <v>31</v>
      </c>
      <c r="M45" s="385"/>
      <c r="N45" s="94" t="s">
        <v>31</v>
      </c>
      <c r="O45" s="385">
        <v>10</v>
      </c>
      <c r="P45" s="385"/>
      <c r="Q45" s="94" t="s">
        <v>34</v>
      </c>
      <c r="R45" s="385">
        <v>10</v>
      </c>
      <c r="S45" s="385"/>
      <c r="T45" s="94" t="s">
        <v>33</v>
      </c>
      <c r="U45" s="205" t="s">
        <v>122</v>
      </c>
      <c r="V45" s="206"/>
      <c r="W45" s="206"/>
      <c r="X45" s="206"/>
      <c r="Y45" s="402" t="s">
        <v>209</v>
      </c>
      <c r="Z45" s="402"/>
      <c r="AA45" s="402"/>
      <c r="AB45" s="402"/>
      <c r="AC45" s="105" t="s">
        <v>36</v>
      </c>
      <c r="AD45" s="101"/>
      <c r="AE45" s="174" t="s">
        <v>52</v>
      </c>
      <c r="AF45" s="174"/>
      <c r="AG45" s="101"/>
      <c r="AH45" s="208" t="s">
        <v>211</v>
      </c>
      <c r="AI45" s="209"/>
      <c r="AJ45" s="26"/>
      <c r="AK45" s="26"/>
      <c r="AL45" s="26"/>
      <c r="AM45" s="26"/>
      <c r="AN45" s="26"/>
      <c r="AO45" s="26"/>
      <c r="AP45" s="26"/>
      <c r="AQ45" s="26"/>
      <c r="AR45" s="26"/>
      <c r="AS45" s="26"/>
      <c r="AT45" s="26"/>
      <c r="AU45" s="30">
        <v>44</v>
      </c>
      <c r="AV45" s="26"/>
    </row>
    <row r="46" spans="1:48" x14ac:dyDescent="0.4">
      <c r="A46" s="26"/>
      <c r="B46" s="221"/>
      <c r="C46" s="165"/>
      <c r="D46" s="397" t="s">
        <v>206</v>
      </c>
      <c r="E46" s="398"/>
      <c r="F46" s="398"/>
      <c r="G46" s="398"/>
      <c r="H46" s="399"/>
      <c r="I46" s="226"/>
      <c r="J46" s="400" t="s">
        <v>77</v>
      </c>
      <c r="K46" s="401"/>
      <c r="L46" s="398">
        <v>4</v>
      </c>
      <c r="M46" s="398"/>
      <c r="N46" s="106" t="s">
        <v>31</v>
      </c>
      <c r="O46" s="398">
        <v>5</v>
      </c>
      <c r="P46" s="398"/>
      <c r="Q46" s="106" t="s">
        <v>34</v>
      </c>
      <c r="R46" s="398">
        <v>6</v>
      </c>
      <c r="S46" s="398"/>
      <c r="T46" s="106" t="s">
        <v>33</v>
      </c>
      <c r="U46" s="187" t="s">
        <v>122</v>
      </c>
      <c r="V46" s="188"/>
      <c r="W46" s="188"/>
      <c r="X46" s="188"/>
      <c r="Y46" s="392" t="s">
        <v>209</v>
      </c>
      <c r="Z46" s="392"/>
      <c r="AA46" s="392"/>
      <c r="AB46" s="392"/>
      <c r="AC46" s="107" t="s">
        <v>36</v>
      </c>
      <c r="AD46" s="108"/>
      <c r="AE46" s="230" t="s">
        <v>52</v>
      </c>
      <c r="AF46" s="230"/>
      <c r="AG46" s="108"/>
      <c r="AH46" s="231" t="s">
        <v>211</v>
      </c>
      <c r="AI46" s="232"/>
      <c r="AJ46" s="26"/>
      <c r="AK46" s="26"/>
      <c r="AL46" s="26"/>
      <c r="AM46" s="26"/>
      <c r="AN46" s="26"/>
      <c r="AO46" s="26"/>
      <c r="AP46" s="26"/>
      <c r="AQ46" s="26"/>
      <c r="AR46" s="26"/>
      <c r="AS46" s="26"/>
      <c r="AT46" s="26"/>
      <c r="AU46" s="30">
        <v>45</v>
      </c>
      <c r="AV46" s="26"/>
    </row>
    <row r="47" spans="1:48" x14ac:dyDescent="0.4">
      <c r="A47" s="26"/>
      <c r="B47" s="222"/>
      <c r="C47" s="199"/>
      <c r="D47" s="393"/>
      <c r="E47" s="351"/>
      <c r="F47" s="351"/>
      <c r="G47" s="351"/>
      <c r="H47" s="394"/>
      <c r="I47" s="227"/>
      <c r="J47" s="395"/>
      <c r="K47" s="396"/>
      <c r="L47" s="351"/>
      <c r="M47" s="351"/>
      <c r="N47" s="109" t="s">
        <v>31</v>
      </c>
      <c r="O47" s="351"/>
      <c r="P47" s="351"/>
      <c r="Q47" s="109" t="s">
        <v>34</v>
      </c>
      <c r="R47" s="351"/>
      <c r="S47" s="351"/>
      <c r="T47" s="109" t="s">
        <v>33</v>
      </c>
      <c r="U47" s="179" t="s">
        <v>122</v>
      </c>
      <c r="V47" s="180"/>
      <c r="W47" s="180"/>
      <c r="X47" s="180"/>
      <c r="Y47" s="403"/>
      <c r="Z47" s="403"/>
      <c r="AA47" s="403"/>
      <c r="AB47" s="403"/>
      <c r="AC47" s="110" t="s">
        <v>36</v>
      </c>
      <c r="AD47" s="32"/>
      <c r="AE47" s="201" t="s">
        <v>52</v>
      </c>
      <c r="AF47" s="201"/>
      <c r="AG47" s="32"/>
      <c r="AH47" s="202" t="s">
        <v>211</v>
      </c>
      <c r="AI47" s="203"/>
      <c r="AJ47" s="26"/>
      <c r="AK47" s="26"/>
      <c r="AL47" s="26"/>
      <c r="AM47" s="26"/>
      <c r="AN47" s="26"/>
      <c r="AO47" s="26"/>
      <c r="AP47" s="26"/>
      <c r="AQ47" s="26"/>
      <c r="AR47" s="26"/>
      <c r="AS47" s="26"/>
      <c r="AT47" s="26"/>
      <c r="AU47" s="30">
        <v>46</v>
      </c>
      <c r="AV47" s="26"/>
    </row>
    <row r="48" spans="1:48" ht="18.75" customHeight="1" x14ac:dyDescent="0.4">
      <c r="A48" s="26"/>
      <c r="B48" s="170" t="s">
        <v>83</v>
      </c>
      <c r="C48" s="171"/>
      <c r="D48" s="171"/>
      <c r="E48" s="171"/>
      <c r="F48" s="172"/>
      <c r="G48" s="165" t="s">
        <v>53</v>
      </c>
      <c r="H48" s="165"/>
      <c r="I48" s="165"/>
      <c r="J48" s="111"/>
      <c r="K48" s="112" t="s">
        <v>55</v>
      </c>
      <c r="L48" s="74"/>
      <c r="M48" s="173" t="s">
        <v>56</v>
      </c>
      <c r="N48" s="173"/>
      <c r="O48" s="113"/>
      <c r="P48" s="174" t="s">
        <v>66</v>
      </c>
      <c r="Q48" s="174"/>
      <c r="R48" s="74"/>
      <c r="S48" s="175" t="s">
        <v>68</v>
      </c>
      <c r="T48" s="175"/>
      <c r="U48" s="175"/>
      <c r="V48" s="173"/>
      <c r="W48" s="173"/>
      <c r="X48" s="173"/>
      <c r="Y48" s="173"/>
      <c r="Z48" s="114" t="s">
        <v>36</v>
      </c>
      <c r="AA48" s="176" t="s">
        <v>57</v>
      </c>
      <c r="AB48" s="177"/>
      <c r="AC48" s="178"/>
      <c r="AD48" s="111"/>
      <c r="AE48" s="29" t="s">
        <v>51</v>
      </c>
      <c r="AF48" s="74"/>
      <c r="AG48" s="111"/>
      <c r="AH48" s="115" t="s">
        <v>50</v>
      </c>
      <c r="AI48" s="116"/>
      <c r="AJ48" s="26"/>
      <c r="AK48" s="26"/>
      <c r="AL48" s="26"/>
      <c r="AM48" s="26"/>
      <c r="AN48" s="26"/>
      <c r="AO48" s="26"/>
      <c r="AP48" s="26"/>
      <c r="AQ48" s="26"/>
      <c r="AR48" s="26"/>
      <c r="AS48" s="26"/>
      <c r="AT48" s="26"/>
      <c r="AU48" s="30">
        <v>47</v>
      </c>
      <c r="AV48" s="26"/>
    </row>
    <row r="49" spans="1:48" ht="18.75" customHeight="1" x14ac:dyDescent="0.4">
      <c r="A49" s="26"/>
      <c r="B49" s="163" t="s">
        <v>84</v>
      </c>
      <c r="C49" s="157"/>
      <c r="D49" s="157"/>
      <c r="E49" s="157"/>
      <c r="F49" s="164"/>
      <c r="G49" s="165" t="s">
        <v>54</v>
      </c>
      <c r="H49" s="165"/>
      <c r="I49" s="165"/>
      <c r="J49" s="166" t="s">
        <v>121</v>
      </c>
      <c r="K49" s="166"/>
      <c r="L49" s="166"/>
      <c r="M49" s="166"/>
      <c r="N49" s="166"/>
      <c r="O49" s="166"/>
      <c r="P49" s="166"/>
      <c r="Q49" s="166"/>
      <c r="R49" s="166"/>
      <c r="S49" s="166"/>
      <c r="T49" s="29"/>
      <c r="U49" s="74"/>
      <c r="V49" s="74"/>
      <c r="W49" s="74"/>
      <c r="X49" s="74"/>
      <c r="Y49" s="74"/>
      <c r="Z49" s="74"/>
      <c r="AA49" s="167" t="s">
        <v>85</v>
      </c>
      <c r="AB49" s="168"/>
      <c r="AC49" s="169"/>
      <c r="AD49" s="190" t="s">
        <v>58</v>
      </c>
      <c r="AE49" s="191"/>
      <c r="AF49" s="191"/>
      <c r="AG49" s="191"/>
      <c r="AH49" s="191"/>
      <c r="AI49" s="192"/>
      <c r="AJ49" s="26"/>
      <c r="AK49" s="26"/>
      <c r="AL49" s="26"/>
      <c r="AM49" s="26"/>
      <c r="AN49" s="26"/>
      <c r="AO49" s="26"/>
      <c r="AP49" s="26"/>
      <c r="AQ49" s="26"/>
      <c r="AR49" s="26"/>
      <c r="AS49" s="26"/>
      <c r="AT49" s="26"/>
      <c r="AU49" s="30">
        <v>48</v>
      </c>
      <c r="AV49" s="26"/>
    </row>
    <row r="50" spans="1:48" ht="14.25" customHeight="1" x14ac:dyDescent="0.4">
      <c r="A50" s="26"/>
      <c r="B50" s="195" t="s">
        <v>82</v>
      </c>
      <c r="C50" s="196"/>
      <c r="D50" s="196"/>
      <c r="E50" s="196"/>
      <c r="F50" s="197"/>
      <c r="G50" s="109"/>
      <c r="H50" s="109"/>
      <c r="I50" s="109"/>
      <c r="J50" s="117" t="s">
        <v>37</v>
      </c>
      <c r="K50" s="351">
        <v>10</v>
      </c>
      <c r="L50" s="351"/>
      <c r="M50" s="28" t="s">
        <v>42</v>
      </c>
      <c r="N50" s="28"/>
      <c r="O50" s="109" t="s">
        <v>37</v>
      </c>
      <c r="P50" s="351">
        <v>15</v>
      </c>
      <c r="Q50" s="351"/>
      <c r="R50" s="28" t="s">
        <v>42</v>
      </c>
      <c r="S50" s="28"/>
      <c r="T50" s="109"/>
      <c r="U50" s="109"/>
      <c r="V50" s="109"/>
      <c r="W50" s="109"/>
      <c r="X50" s="109"/>
      <c r="Y50" s="109"/>
      <c r="Z50" s="109"/>
      <c r="AA50" s="195" t="s">
        <v>86</v>
      </c>
      <c r="AB50" s="199"/>
      <c r="AC50" s="200"/>
      <c r="AD50" s="193"/>
      <c r="AE50" s="193"/>
      <c r="AF50" s="193"/>
      <c r="AG50" s="193"/>
      <c r="AH50" s="193"/>
      <c r="AI50" s="194"/>
      <c r="AJ50" s="26"/>
      <c r="AK50" s="26"/>
      <c r="AL50" s="26"/>
      <c r="AM50" s="26"/>
      <c r="AN50" s="26"/>
      <c r="AO50" s="26"/>
      <c r="AP50" s="26"/>
      <c r="AQ50" s="26"/>
      <c r="AR50" s="26"/>
      <c r="AS50" s="26"/>
      <c r="AT50" s="26"/>
      <c r="AU50" s="30">
        <v>49</v>
      </c>
      <c r="AV50" s="26"/>
    </row>
    <row r="51" spans="1:48" x14ac:dyDescent="0.4">
      <c r="A51" s="26"/>
      <c r="B51" s="118" t="str">
        <f>IF(EXACT(W27,AO23),IF(AQ23="_","",AK14),"")</f>
        <v>固月</v>
      </c>
      <c r="C51" s="119">
        <f>IF(EXACT(W27,AO23),IF(AQ23="_","",AQ23),"")</f>
        <v>150</v>
      </c>
      <c r="D51" s="120"/>
      <c r="E51" s="118" t="str">
        <f>IF(ISERROR(AQ31),"",IF(EXACT(S32,AO30),IF(AQ31="_","",AK15),""))</f>
        <v/>
      </c>
      <c r="F51" s="119" t="str">
        <f>IF(ISERROR(AQ31),"",IF(EXACT(S32,AO30),IF(AQ31="_","",AQ31),""))</f>
        <v/>
      </c>
      <c r="G51" s="120"/>
      <c r="H51" s="118" t="str">
        <f>IF(ISERROR(AQ39),"",IF(EXACT(M40,AO39),IF(AQ39="_","",AK16),""))</f>
        <v>短月</v>
      </c>
      <c r="I51" s="119">
        <f>IF(ISERROR(AQ39),"",IF(EXACT(M40,AO39),IF(AQ39="_","",AQ39),""))</f>
        <v>120</v>
      </c>
      <c r="J51" s="26"/>
      <c r="K51" s="26"/>
      <c r="L51" s="26"/>
      <c r="M51" s="189" t="s">
        <v>123</v>
      </c>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21" t="s">
        <v>194</v>
      </c>
      <c r="AK51" s="26"/>
      <c r="AL51" s="26"/>
      <c r="AM51" s="26"/>
      <c r="AN51" s="26"/>
      <c r="AO51" s="26"/>
      <c r="AP51" s="26"/>
      <c r="AQ51" s="26"/>
      <c r="AR51" s="26"/>
      <c r="AS51" s="26"/>
      <c r="AT51" s="26"/>
      <c r="AU51" s="30">
        <v>50</v>
      </c>
      <c r="AV51" s="26"/>
    </row>
    <row r="52" spans="1:48" x14ac:dyDescent="0.4">
      <c r="A52" s="26"/>
      <c r="B52" s="27"/>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30">
        <v>51</v>
      </c>
      <c r="AV52" s="26"/>
    </row>
    <row r="53" spans="1:48" x14ac:dyDescent="0.4">
      <c r="AU53" s="23">
        <v>52</v>
      </c>
    </row>
    <row r="54" spans="1:48" x14ac:dyDescent="0.4">
      <c r="AU54" s="23">
        <v>53</v>
      </c>
    </row>
    <row r="55" spans="1:48" x14ac:dyDescent="0.4">
      <c r="AU55" s="23">
        <v>54</v>
      </c>
    </row>
    <row r="56" spans="1:48" x14ac:dyDescent="0.4">
      <c r="AU56" s="23">
        <v>55</v>
      </c>
    </row>
    <row r="57" spans="1:48" x14ac:dyDescent="0.4">
      <c r="AU57" s="23">
        <v>56</v>
      </c>
    </row>
    <row r="58" spans="1:48" x14ac:dyDescent="0.4">
      <c r="AU58" s="23">
        <v>57</v>
      </c>
    </row>
    <row r="59" spans="1:48" x14ac:dyDescent="0.4">
      <c r="AU59" s="23">
        <v>58</v>
      </c>
    </row>
    <row r="60" spans="1:48" x14ac:dyDescent="0.4">
      <c r="AU60" s="23">
        <v>59</v>
      </c>
    </row>
    <row r="61" spans="1:48" x14ac:dyDescent="0.4">
      <c r="AU61" s="23">
        <v>60</v>
      </c>
    </row>
    <row r="62" spans="1:48" x14ac:dyDescent="0.4">
      <c r="AU62" s="23">
        <v>61</v>
      </c>
    </row>
    <row r="63" spans="1:48" x14ac:dyDescent="0.4">
      <c r="AU63" s="23">
        <v>62</v>
      </c>
    </row>
    <row r="64" spans="1:48" x14ac:dyDescent="0.4">
      <c r="AU64" s="23">
        <v>63</v>
      </c>
    </row>
    <row r="65" spans="47:47" x14ac:dyDescent="0.4">
      <c r="AU65" s="23">
        <v>64</v>
      </c>
    </row>
    <row r="66" spans="47:47" x14ac:dyDescent="0.4">
      <c r="AU66" s="23"/>
    </row>
    <row r="67" spans="47:47" x14ac:dyDescent="0.4">
      <c r="AU67" s="23"/>
    </row>
    <row r="68" spans="47:47" x14ac:dyDescent="0.4">
      <c r="AU68" s="23"/>
    </row>
    <row r="69" spans="47:47" x14ac:dyDescent="0.4">
      <c r="AU69" s="23"/>
    </row>
    <row r="70" spans="47:47" x14ac:dyDescent="0.4">
      <c r="AU70" s="23"/>
    </row>
    <row r="71" spans="47:47" x14ac:dyDescent="0.4">
      <c r="AU71" s="23"/>
    </row>
    <row r="72" spans="47:47" x14ac:dyDescent="0.4">
      <c r="AU72" s="23"/>
    </row>
    <row r="73" spans="47:47" x14ac:dyDescent="0.4">
      <c r="AU73" s="23"/>
    </row>
    <row r="74" spans="47:47" x14ac:dyDescent="0.4">
      <c r="AU74" s="23"/>
    </row>
    <row r="75" spans="47:47" x14ac:dyDescent="0.4">
      <c r="AU75" s="23"/>
    </row>
    <row r="76" spans="47:47" x14ac:dyDescent="0.4">
      <c r="AU76" s="23"/>
    </row>
    <row r="77" spans="47:47" x14ac:dyDescent="0.4">
      <c r="AU77" s="23"/>
    </row>
    <row r="78" spans="47:47" x14ac:dyDescent="0.4">
      <c r="AU78" s="23"/>
    </row>
    <row r="79" spans="47:47" x14ac:dyDescent="0.4">
      <c r="AU79" s="23"/>
    </row>
  </sheetData>
  <sheetProtection password="D13D" sheet="1" objects="1" scenarios="1" selectLockedCells="1" selectUnlockedCells="1"/>
  <mergeCells count="231">
    <mergeCell ref="M51:AI51"/>
    <mergeCell ref="B49:F49"/>
    <mergeCell ref="G49:I49"/>
    <mergeCell ref="J49:S49"/>
    <mergeCell ref="AA49:AC49"/>
    <mergeCell ref="AD49:AI50"/>
    <mergeCell ref="B50:F50"/>
    <mergeCell ref="K50:L50"/>
    <mergeCell ref="P50:Q50"/>
    <mergeCell ref="AA50:AC50"/>
    <mergeCell ref="AE47:AF47"/>
    <mergeCell ref="O45:P45"/>
    <mergeCell ref="R45:S45"/>
    <mergeCell ref="U45:X45"/>
    <mergeCell ref="Y45:AB45"/>
    <mergeCell ref="AE45:AF45"/>
    <mergeCell ref="AH47:AI47"/>
    <mergeCell ref="B48:F48"/>
    <mergeCell ref="G48:I48"/>
    <mergeCell ref="M48:N48"/>
    <mergeCell ref="P48:Q48"/>
    <mergeCell ref="S48:U48"/>
    <mergeCell ref="V48:Y48"/>
    <mergeCell ref="AA48:AC48"/>
    <mergeCell ref="U47:X47"/>
    <mergeCell ref="Y47:AB47"/>
    <mergeCell ref="AH45:AI45"/>
    <mergeCell ref="C42:H42"/>
    <mergeCell ref="I42:AI42"/>
    <mergeCell ref="B43:I43"/>
    <mergeCell ref="U43:AI43"/>
    <mergeCell ref="B44:I44"/>
    <mergeCell ref="B45:C47"/>
    <mergeCell ref="D45:H45"/>
    <mergeCell ref="I45:I47"/>
    <mergeCell ref="J45:K45"/>
    <mergeCell ref="L45:M45"/>
    <mergeCell ref="Y46:AB46"/>
    <mergeCell ref="AE46:AF46"/>
    <mergeCell ref="AH46:AI46"/>
    <mergeCell ref="D47:H47"/>
    <mergeCell ref="J47:K47"/>
    <mergeCell ref="L47:M47"/>
    <mergeCell ref="O47:P47"/>
    <mergeCell ref="R47:S47"/>
    <mergeCell ref="D46:H46"/>
    <mergeCell ref="J46:K46"/>
    <mergeCell ref="L46:M46"/>
    <mergeCell ref="O46:P46"/>
    <mergeCell ref="R46:S46"/>
    <mergeCell ref="U46:X46"/>
    <mergeCell ref="C41:H41"/>
    <mergeCell ref="I41:M41"/>
    <mergeCell ref="O41:Q41"/>
    <mergeCell ref="S41:W41"/>
    <mergeCell ref="X41:AE41"/>
    <mergeCell ref="P39:Q39"/>
    <mergeCell ref="T39:U39"/>
    <mergeCell ref="W39:X39"/>
    <mergeCell ref="AC39:AD39"/>
    <mergeCell ref="I40:J40"/>
    <mergeCell ref="K40:L40"/>
    <mergeCell ref="M40:N40"/>
    <mergeCell ref="O40:P40"/>
    <mergeCell ref="Q40:R40"/>
    <mergeCell ref="S40:W40"/>
    <mergeCell ref="Y37:Z37"/>
    <mergeCell ref="B38:B40"/>
    <mergeCell ref="C38:H40"/>
    <mergeCell ref="J38:L38"/>
    <mergeCell ref="N38:P38"/>
    <mergeCell ref="R38:S38"/>
    <mergeCell ref="T38:U38"/>
    <mergeCell ref="V38:W38"/>
    <mergeCell ref="I39:L39"/>
    <mergeCell ref="M39:N39"/>
    <mergeCell ref="C37:H37"/>
    <mergeCell ref="J37:L37"/>
    <mergeCell ref="N37:P37"/>
    <mergeCell ref="Q37:R37"/>
    <mergeCell ref="S37:T37"/>
    <mergeCell ref="V37:W37"/>
    <mergeCell ref="X40:Y40"/>
    <mergeCell ref="B27:B31"/>
    <mergeCell ref="AC34:AD34"/>
    <mergeCell ref="B35:B36"/>
    <mergeCell ref="C35:H36"/>
    <mergeCell ref="J35:Q35"/>
    <mergeCell ref="R35:S35"/>
    <mergeCell ref="T35:U35"/>
    <mergeCell ref="V35:W35"/>
    <mergeCell ref="I36:T36"/>
    <mergeCell ref="I34:L34"/>
    <mergeCell ref="M34:N34"/>
    <mergeCell ref="P34:Q34"/>
    <mergeCell ref="T34:U34"/>
    <mergeCell ref="W34:X34"/>
    <mergeCell ref="Y34:AB34"/>
    <mergeCell ref="B32:B34"/>
    <mergeCell ref="C32:H34"/>
    <mergeCell ref="I32:L32"/>
    <mergeCell ref="N32:O32"/>
    <mergeCell ref="Q32:R32"/>
    <mergeCell ref="S32:T32"/>
    <mergeCell ref="U32:V32"/>
    <mergeCell ref="W32:X32"/>
    <mergeCell ref="Y32:AB32"/>
    <mergeCell ref="I30:J30"/>
    <mergeCell ref="K30:L30"/>
    <mergeCell ref="N30:O30"/>
    <mergeCell ref="T30:U30"/>
    <mergeCell ref="W30:X30"/>
    <mergeCell ref="Y30:AB30"/>
    <mergeCell ref="AC30:AD30"/>
    <mergeCell ref="AC32:AD32"/>
    <mergeCell ref="I33:L33"/>
    <mergeCell ref="N33:O33"/>
    <mergeCell ref="Q33:R33"/>
    <mergeCell ref="S33:T33"/>
    <mergeCell ref="U33:V33"/>
    <mergeCell ref="Z33:AI33"/>
    <mergeCell ref="AC31:AD31"/>
    <mergeCell ref="I31:J31"/>
    <mergeCell ref="K31:L31"/>
    <mergeCell ref="N31:O31"/>
    <mergeCell ref="T31:U31"/>
    <mergeCell ref="W31:X31"/>
    <mergeCell ref="Y31:AB31"/>
    <mergeCell ref="AC26:AE26"/>
    <mergeCell ref="AF26:AH26"/>
    <mergeCell ref="C27:H31"/>
    <mergeCell ref="J27:R27"/>
    <mergeCell ref="S27:T27"/>
    <mergeCell ref="U27:V27"/>
    <mergeCell ref="W27:X27"/>
    <mergeCell ref="I29:J29"/>
    <mergeCell ref="K29:L29"/>
    <mergeCell ref="N29:O29"/>
    <mergeCell ref="T29:U29"/>
    <mergeCell ref="Y27:Z27"/>
    <mergeCell ref="AA27:AB27"/>
    <mergeCell ref="AC27:AF27"/>
    <mergeCell ref="AG27:AH27"/>
    <mergeCell ref="I28:N28"/>
    <mergeCell ref="O28:P28"/>
    <mergeCell ref="Q28:S28"/>
    <mergeCell ref="U28:Z28"/>
    <mergeCell ref="AA28:AB28"/>
    <mergeCell ref="AC28:AE28"/>
    <mergeCell ref="W29:X29"/>
    <mergeCell ref="Y29:AB29"/>
    <mergeCell ref="AC29:AD29"/>
    <mergeCell ref="B25:B26"/>
    <mergeCell ref="C25:H26"/>
    <mergeCell ref="J25:K25"/>
    <mergeCell ref="AB20:AC20"/>
    <mergeCell ref="Z21:AD21"/>
    <mergeCell ref="C22:H22"/>
    <mergeCell ref="I22:AI22"/>
    <mergeCell ref="C23:H23"/>
    <mergeCell ref="I23:L23"/>
    <mergeCell ref="M23:AI23"/>
    <mergeCell ref="B20:B21"/>
    <mergeCell ref="C20:H21"/>
    <mergeCell ref="J20:J21"/>
    <mergeCell ref="L20:L21"/>
    <mergeCell ref="M20:R21"/>
    <mergeCell ref="S20:T20"/>
    <mergeCell ref="S25:U25"/>
    <mergeCell ref="W25:Y25"/>
    <mergeCell ref="AA25:AD25"/>
    <mergeCell ref="AF25:AI25"/>
    <mergeCell ref="J26:L26"/>
    <mergeCell ref="N26:Q26"/>
    <mergeCell ref="S26:U26"/>
    <mergeCell ref="Y26:AA26"/>
    <mergeCell ref="C19:H19"/>
    <mergeCell ref="I19:AI19"/>
    <mergeCell ref="J15:Q15"/>
    <mergeCell ref="S15:X15"/>
    <mergeCell ref="Z15:AE15"/>
    <mergeCell ref="X16:Z16"/>
    <mergeCell ref="AA16:AH16"/>
    <mergeCell ref="C24:H24"/>
    <mergeCell ref="I24:J24"/>
    <mergeCell ref="L24:N24"/>
    <mergeCell ref="P24:R24"/>
    <mergeCell ref="B17:B18"/>
    <mergeCell ref="C17:H17"/>
    <mergeCell ref="I17:X17"/>
    <mergeCell ref="Y17:AI17"/>
    <mergeCell ref="C18:H18"/>
    <mergeCell ref="AC13:AI13"/>
    <mergeCell ref="J14:L14"/>
    <mergeCell ref="N14:Q14"/>
    <mergeCell ref="S14:V14"/>
    <mergeCell ref="X14:AA14"/>
    <mergeCell ref="AC14:AG14"/>
    <mergeCell ref="I18:X18"/>
    <mergeCell ref="Y18:Z18"/>
    <mergeCell ref="AA18:AB18"/>
    <mergeCell ref="AC18:AD18"/>
    <mergeCell ref="B9:T9"/>
    <mergeCell ref="B10:AG10"/>
    <mergeCell ref="C12:H12"/>
    <mergeCell ref="I12:AI12"/>
    <mergeCell ref="B13:B16"/>
    <mergeCell ref="C13:H16"/>
    <mergeCell ref="J13:L13"/>
    <mergeCell ref="P13:U13"/>
    <mergeCell ref="W13:X13"/>
    <mergeCell ref="Z13:AA13"/>
    <mergeCell ref="V8:Y8"/>
    <mergeCell ref="Z8:AA8"/>
    <mergeCell ref="AC8:AE8"/>
    <mergeCell ref="AG8:AI8"/>
    <mergeCell ref="V4:Y4"/>
    <mergeCell ref="Z4:AI4"/>
    <mergeCell ref="V5:Y5"/>
    <mergeCell ref="Z5:AI5"/>
    <mergeCell ref="V6:Y6"/>
    <mergeCell ref="Z6:AI6"/>
    <mergeCell ref="A1:AI1"/>
    <mergeCell ref="B2:H2"/>
    <mergeCell ref="V3:X3"/>
    <mergeCell ref="Y3:Z3"/>
    <mergeCell ref="AA3:AB3"/>
    <mergeCell ref="AD3:AE3"/>
    <mergeCell ref="AG3:AH3"/>
    <mergeCell ref="V7:Y7"/>
    <mergeCell ref="Z7:AI7"/>
  </mergeCells>
  <phoneticPr fontId="1"/>
  <conditionalFormatting sqref="H51:I51">
    <cfRule type="expression" dxfId="5" priority="6">
      <formula>$I$51&lt;120</formula>
    </cfRule>
  </conditionalFormatting>
  <conditionalFormatting sqref="E51:F51">
    <cfRule type="expression" dxfId="4" priority="5">
      <formula>$F$51&lt;120</formula>
    </cfRule>
  </conditionalFormatting>
  <conditionalFormatting sqref="B51:C51">
    <cfRule type="expression" dxfId="3" priority="4">
      <formula>$C$51&lt;120</formula>
    </cfRule>
  </conditionalFormatting>
  <conditionalFormatting sqref="Q28:S28">
    <cfRule type="expression" dxfId="2" priority="3">
      <formula>LEN($Q$28)&gt;2</formula>
    </cfRule>
  </conditionalFormatting>
  <conditionalFormatting sqref="S33:T33">
    <cfRule type="expression" dxfId="1" priority="2">
      <formula>LEN($S$33)&gt;2</formula>
    </cfRule>
  </conditionalFormatting>
  <conditionalFormatting sqref="AJ20">
    <cfRule type="expression" dxfId="0" priority="1">
      <formula>OR($S$20="",$U$20="",$W$20="",$Y$20="")</formula>
    </cfRule>
  </conditionalFormatting>
  <dataValidations count="14">
    <dataValidation type="list" allowBlank="1" showInputMessage="1" showErrorMessage="1" sqref="S20:T20">
      <formula1>$AK$17:$AK$20</formula1>
    </dataValidation>
    <dataValidation type="list" allowBlank="1" showInputMessage="1" showErrorMessage="1" sqref="Y20">
      <formula1>$AS$1:$AS$32</formula1>
    </dataValidation>
    <dataValidation type="list" allowBlank="1" showInputMessage="1" showErrorMessage="1" sqref="W20">
      <formula1>$AS$1:$AS$13</formula1>
    </dataValidation>
    <dataValidation type="list" errorStyle="warning" allowBlank="1" showInputMessage="1" showErrorMessage="1" errorTitle="和暦で入力してください" error="左のセルから元号を選択し、和暦で入力してください。" sqref="U20">
      <formula1>$AU$1:$AU$65</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平時勤務のほかに土日祝日勤務があり、勤務時間がそれぞれ異なる場合等" sqref="W27:X27"/>
    <dataValidation type="list" allowBlank="1" showInputMessage="1" showErrorMessage="1" promptTitle="短時間勤務制度欄の入力について" prompt="短時間勤務制度を利用する場合も、9又は10の就労時間欄を記載してください。" sqref="M39:N39">
      <formula1>$AS$1:$AS$24</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３交代制や、24時間勤務で途中に長時間の休憩を挟むシフトなど" sqref="S32:T32"/>
    <dataValidation type="list" allowBlank="1" showInputMessage="1" showErrorMessage="1" sqref="T29:U31 T39:U39 T34:U34">
      <formula1>$AS$1:$AS$36</formula1>
    </dataValidation>
    <dataValidation type="list" allowBlank="1" showInputMessage="1" showErrorMessage="1" sqref="AC28:AE28">
      <formula1>$AS$1:$AS$8</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Q28:S28 S33:T33">
      <formula1>$AS$1:$AS$32</formula1>
    </dataValidation>
    <dataValidation type="list" allowBlank="1" showInputMessage="1" showErrorMessage="1" sqref="N29:O31 W39:X39 P39:Q39 W34:X34 P34:Q34 W29:X31">
      <formula1>$AT$1:$AT$13</formula1>
    </dataValidation>
    <dataValidation type="list" allowBlank="1" showInputMessage="1" showErrorMessage="1" sqref="K29:L31 M34:N34">
      <formula1>$AS$1:$AS$24</formula1>
    </dataValidation>
    <dataValidation type="list" allowBlank="1" showInputMessage="1" showErrorMessage="1" sqref="AA18:AB18">
      <formula1>$AK$18:$AK$20</formula1>
    </dataValidation>
    <dataValidation type="list" allowBlank="1" showInputMessage="1" showErrorMessage="1" sqref="J45:K47">
      <formula1>$AK$19:$AK$20</formula1>
    </dataValidation>
  </dataValidations>
  <pageMargins left="0.70866141732283472" right="0.24" top="0.31" bottom="0.2" header="0.31496062992125984" footer="0.2"/>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38100</xdr:colOff>
                    <xdr:row>19</xdr:row>
                    <xdr:rowOff>76200</xdr:rowOff>
                  </from>
                  <to>
                    <xdr:col>11</xdr:col>
                    <xdr:colOff>19050</xdr:colOff>
                    <xdr:row>20</xdr:row>
                    <xdr:rowOff>161925</xdr:rowOff>
                  </to>
                </anchor>
              </controlPr>
            </control>
          </mc:Choice>
        </mc:AlternateContent>
        <mc:AlternateContent xmlns:mc="http://schemas.openxmlformats.org/markup-compatibility/2006">
          <mc:Choice Requires="x14">
            <control shapeId="16386" r:id="rId5" name="Check Box 2">
              <controlPr defaultSize="0" autoFill="0" autoLine="0" autoPict="0" altText="">
                <anchor moveWithCells="1">
                  <from>
                    <xdr:col>32</xdr:col>
                    <xdr:colOff>28575</xdr:colOff>
                    <xdr:row>46</xdr:row>
                    <xdr:rowOff>200025</xdr:rowOff>
                  </from>
                  <to>
                    <xdr:col>33</xdr:col>
                    <xdr:colOff>9525</xdr:colOff>
                    <xdr:row>48</xdr:row>
                    <xdr:rowOff>76200</xdr:rowOff>
                  </to>
                </anchor>
              </controlPr>
            </control>
          </mc:Choice>
        </mc:AlternateContent>
        <mc:AlternateContent xmlns:mc="http://schemas.openxmlformats.org/markup-compatibility/2006">
          <mc:Choice Requires="x14">
            <control shapeId="16387" r:id="rId6" name="Check Box 3">
              <controlPr defaultSize="0" autoFill="0" autoLine="0" autoPict="0" altText="">
                <anchor moveWithCells="1">
                  <from>
                    <xdr:col>29</xdr:col>
                    <xdr:colOff>47625</xdr:colOff>
                    <xdr:row>46</xdr:row>
                    <xdr:rowOff>200025</xdr:rowOff>
                  </from>
                  <to>
                    <xdr:col>30</xdr:col>
                    <xdr:colOff>28575</xdr:colOff>
                    <xdr:row>48</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ltText="">
                <anchor moveWithCells="1">
                  <from>
                    <xdr:col>9</xdr:col>
                    <xdr:colOff>38100</xdr:colOff>
                    <xdr:row>46</xdr:row>
                    <xdr:rowOff>180975</xdr:rowOff>
                  </from>
                  <to>
                    <xdr:col>10</xdr:col>
                    <xdr:colOff>19050</xdr:colOff>
                    <xdr:row>48</xdr:row>
                    <xdr:rowOff>57150</xdr:rowOff>
                  </to>
                </anchor>
              </controlPr>
            </control>
          </mc:Choice>
        </mc:AlternateContent>
        <mc:AlternateContent xmlns:mc="http://schemas.openxmlformats.org/markup-compatibility/2006">
          <mc:Choice Requires="x14">
            <control shapeId="16389" r:id="rId8" name="Check Box 5">
              <controlPr defaultSize="0" autoFill="0" autoLine="0" autoPict="0" altText="">
                <anchor moveWithCells="1">
                  <from>
                    <xdr:col>11</xdr:col>
                    <xdr:colOff>38100</xdr:colOff>
                    <xdr:row>46</xdr:row>
                    <xdr:rowOff>180975</xdr:rowOff>
                  </from>
                  <to>
                    <xdr:col>12</xdr:col>
                    <xdr:colOff>19050</xdr:colOff>
                    <xdr:row>48</xdr:row>
                    <xdr:rowOff>57150</xdr:rowOff>
                  </to>
                </anchor>
              </controlPr>
            </control>
          </mc:Choice>
        </mc:AlternateContent>
        <mc:AlternateContent xmlns:mc="http://schemas.openxmlformats.org/markup-compatibility/2006">
          <mc:Choice Requires="x14">
            <control shapeId="16390" r:id="rId9" name="Check Box 6">
              <controlPr defaultSize="0" autoFill="0" autoLine="0" autoPict="0" altText="">
                <anchor moveWithCells="1">
                  <from>
                    <xdr:col>14</xdr:col>
                    <xdr:colOff>47625</xdr:colOff>
                    <xdr:row>46</xdr:row>
                    <xdr:rowOff>180975</xdr:rowOff>
                  </from>
                  <to>
                    <xdr:col>15</xdr:col>
                    <xdr:colOff>28575</xdr:colOff>
                    <xdr:row>48</xdr:row>
                    <xdr:rowOff>57150</xdr:rowOff>
                  </to>
                </anchor>
              </controlPr>
            </control>
          </mc:Choice>
        </mc:AlternateContent>
        <mc:AlternateContent xmlns:mc="http://schemas.openxmlformats.org/markup-compatibility/2006">
          <mc:Choice Requires="x14">
            <control shapeId="16391" r:id="rId10" name="Check Box 7">
              <controlPr defaultSize="0" autoFill="0" autoLine="0" autoPict="0" altText="">
                <anchor moveWithCells="1">
                  <from>
                    <xdr:col>17</xdr:col>
                    <xdr:colOff>28575</xdr:colOff>
                    <xdr:row>46</xdr:row>
                    <xdr:rowOff>180975</xdr:rowOff>
                  </from>
                  <to>
                    <xdr:col>18</xdr:col>
                    <xdr:colOff>9525</xdr:colOff>
                    <xdr:row>48</xdr:row>
                    <xdr:rowOff>57150</xdr:rowOff>
                  </to>
                </anchor>
              </controlPr>
            </control>
          </mc:Choice>
        </mc:AlternateContent>
        <mc:AlternateContent xmlns:mc="http://schemas.openxmlformats.org/markup-compatibility/2006">
          <mc:Choice Requires="x14">
            <control shapeId="16392" r:id="rId11" name="Check Box 8">
              <controlPr defaultSize="0" autoFill="0" autoLine="0" autoPict="0" altText="">
                <anchor moveWithCells="1">
                  <from>
                    <xdr:col>29</xdr:col>
                    <xdr:colOff>47625</xdr:colOff>
                    <xdr:row>43</xdr:row>
                    <xdr:rowOff>142875</xdr:rowOff>
                  </from>
                  <to>
                    <xdr:col>30</xdr:col>
                    <xdr:colOff>28575</xdr:colOff>
                    <xdr:row>45</xdr:row>
                    <xdr:rowOff>57150</xdr:rowOff>
                  </to>
                </anchor>
              </controlPr>
            </control>
          </mc:Choice>
        </mc:AlternateContent>
        <mc:AlternateContent xmlns:mc="http://schemas.openxmlformats.org/markup-compatibility/2006">
          <mc:Choice Requires="x14">
            <control shapeId="16393" r:id="rId12" name="Check Box 9">
              <controlPr defaultSize="0" autoFill="0" autoLine="0" autoPict="0" altText="">
                <anchor moveWithCells="1">
                  <from>
                    <xdr:col>29</xdr:col>
                    <xdr:colOff>47625</xdr:colOff>
                    <xdr:row>44</xdr:row>
                    <xdr:rowOff>180975</xdr:rowOff>
                  </from>
                  <to>
                    <xdr:col>30</xdr:col>
                    <xdr:colOff>28575</xdr:colOff>
                    <xdr:row>46</xdr:row>
                    <xdr:rowOff>57150</xdr:rowOff>
                  </to>
                </anchor>
              </controlPr>
            </control>
          </mc:Choice>
        </mc:AlternateContent>
        <mc:AlternateContent xmlns:mc="http://schemas.openxmlformats.org/markup-compatibility/2006">
          <mc:Choice Requires="x14">
            <control shapeId="16394" r:id="rId13" name="Check Box 10">
              <controlPr defaultSize="0" autoFill="0" autoLine="0" autoPict="0" altText="">
                <anchor moveWithCells="1">
                  <from>
                    <xdr:col>29</xdr:col>
                    <xdr:colOff>47625</xdr:colOff>
                    <xdr:row>45</xdr:row>
                    <xdr:rowOff>171450</xdr:rowOff>
                  </from>
                  <to>
                    <xdr:col>30</xdr:col>
                    <xdr:colOff>28575</xdr:colOff>
                    <xdr:row>47</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ltText="">
                <anchor moveWithCells="1">
                  <from>
                    <xdr:col>32</xdr:col>
                    <xdr:colOff>28575</xdr:colOff>
                    <xdr:row>43</xdr:row>
                    <xdr:rowOff>133350</xdr:rowOff>
                  </from>
                  <to>
                    <xdr:col>33</xdr:col>
                    <xdr:colOff>9525</xdr:colOff>
                    <xdr:row>45</xdr:row>
                    <xdr:rowOff>57150</xdr:rowOff>
                  </to>
                </anchor>
              </controlPr>
            </control>
          </mc:Choice>
        </mc:AlternateContent>
        <mc:AlternateContent xmlns:mc="http://schemas.openxmlformats.org/markup-compatibility/2006">
          <mc:Choice Requires="x14">
            <control shapeId="16396" r:id="rId15" name="Check Box 12">
              <controlPr defaultSize="0" autoFill="0" autoLine="0" autoPict="0" altText="">
                <anchor moveWithCells="1">
                  <from>
                    <xdr:col>32</xdr:col>
                    <xdr:colOff>28575</xdr:colOff>
                    <xdr:row>44</xdr:row>
                    <xdr:rowOff>180975</xdr:rowOff>
                  </from>
                  <to>
                    <xdr:col>33</xdr:col>
                    <xdr:colOff>9525</xdr:colOff>
                    <xdr:row>46</xdr:row>
                    <xdr:rowOff>57150</xdr:rowOff>
                  </to>
                </anchor>
              </controlPr>
            </control>
          </mc:Choice>
        </mc:AlternateContent>
        <mc:AlternateContent xmlns:mc="http://schemas.openxmlformats.org/markup-compatibility/2006">
          <mc:Choice Requires="x14">
            <control shapeId="16397" r:id="rId16" name="Check Box 13">
              <controlPr defaultSize="0" autoFill="0" autoLine="0" autoPict="0" altText="">
                <anchor moveWithCells="1">
                  <from>
                    <xdr:col>32</xdr:col>
                    <xdr:colOff>28575</xdr:colOff>
                    <xdr:row>45</xdr:row>
                    <xdr:rowOff>180975</xdr:rowOff>
                  </from>
                  <to>
                    <xdr:col>33</xdr:col>
                    <xdr:colOff>9525</xdr:colOff>
                    <xdr:row>47</xdr:row>
                    <xdr:rowOff>57150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8</xdr:col>
                    <xdr:colOff>38100</xdr:colOff>
                    <xdr:row>19</xdr:row>
                    <xdr:rowOff>76200</xdr:rowOff>
                  </from>
                  <to>
                    <xdr:col>9</xdr:col>
                    <xdr:colOff>19050</xdr:colOff>
                    <xdr:row>20</xdr:row>
                    <xdr:rowOff>161925</xdr:rowOff>
                  </to>
                </anchor>
              </controlPr>
            </control>
          </mc:Choice>
        </mc:AlternateContent>
        <mc:AlternateContent xmlns:mc="http://schemas.openxmlformats.org/markup-compatibility/2006">
          <mc:Choice Requires="x14">
            <control shapeId="16399" r:id="rId18" name="Check Box 15">
              <controlPr defaultSize="0" autoFill="0" autoLine="0" autoPict="0" altText="">
                <anchor moveWithCells="1">
                  <from>
                    <xdr:col>33</xdr:col>
                    <xdr:colOff>28575</xdr:colOff>
                    <xdr:row>39</xdr:row>
                    <xdr:rowOff>219075</xdr:rowOff>
                  </from>
                  <to>
                    <xdr:col>34</xdr:col>
                    <xdr:colOff>9525</xdr:colOff>
                    <xdr:row>41</xdr:row>
                    <xdr:rowOff>57150</xdr:rowOff>
                  </to>
                </anchor>
              </controlPr>
            </control>
          </mc:Choice>
        </mc:AlternateContent>
        <mc:AlternateContent xmlns:mc="http://schemas.openxmlformats.org/markup-compatibility/2006">
          <mc:Choice Requires="x14">
            <control shapeId="16400" r:id="rId19" name="Check Box 16">
              <controlPr defaultSize="0" autoFill="0" autoLine="0" autoPict="0" altText="">
                <anchor moveWithCells="1">
                  <from>
                    <xdr:col>31</xdr:col>
                    <xdr:colOff>85725</xdr:colOff>
                    <xdr:row>39</xdr:row>
                    <xdr:rowOff>219075</xdr:rowOff>
                  </from>
                  <to>
                    <xdr:col>31</xdr:col>
                    <xdr:colOff>323850</xdr:colOff>
                    <xdr:row>41</xdr:row>
                    <xdr:rowOff>57150</xdr:rowOff>
                  </to>
                </anchor>
              </controlPr>
            </control>
          </mc:Choice>
        </mc:AlternateContent>
        <mc:AlternateContent xmlns:mc="http://schemas.openxmlformats.org/markup-compatibility/2006">
          <mc:Choice Requires="x14">
            <control shapeId="16401" r:id="rId20" name="Check Box 17">
              <controlPr defaultSize="0" autoFill="0" autoLine="0" autoPict="0" altText="">
                <anchor moveWithCells="1">
                  <from>
                    <xdr:col>17</xdr:col>
                    <xdr:colOff>38100</xdr:colOff>
                    <xdr:row>39</xdr:row>
                    <xdr:rowOff>219075</xdr:rowOff>
                  </from>
                  <to>
                    <xdr:col>18</xdr:col>
                    <xdr:colOff>19050</xdr:colOff>
                    <xdr:row>41</xdr:row>
                    <xdr:rowOff>57150</xdr:rowOff>
                  </to>
                </anchor>
              </controlPr>
            </control>
          </mc:Choice>
        </mc:AlternateContent>
        <mc:AlternateContent xmlns:mc="http://schemas.openxmlformats.org/markup-compatibility/2006">
          <mc:Choice Requires="x14">
            <control shapeId="16402" r:id="rId21" name="Check Box 18">
              <controlPr defaultSize="0" autoFill="0" autoLine="0" autoPict="0" altText="">
                <anchor moveWithCells="1">
                  <from>
                    <xdr:col>13</xdr:col>
                    <xdr:colOff>28575</xdr:colOff>
                    <xdr:row>39</xdr:row>
                    <xdr:rowOff>219075</xdr:rowOff>
                  </from>
                  <to>
                    <xdr:col>14</xdr:col>
                    <xdr:colOff>9525</xdr:colOff>
                    <xdr:row>41</xdr:row>
                    <xdr:rowOff>57150</xdr:rowOff>
                  </to>
                </anchor>
              </controlPr>
            </control>
          </mc:Choice>
        </mc:AlternateContent>
        <mc:AlternateContent xmlns:mc="http://schemas.openxmlformats.org/markup-compatibility/2006">
          <mc:Choice Requires="x14">
            <control shapeId="16403" r:id="rId22" name="Check Box 19">
              <controlPr defaultSize="0" autoFill="0" autoLine="0" autoPict="0" altText="">
                <anchor moveWithCells="1">
                  <from>
                    <xdr:col>12</xdr:col>
                    <xdr:colOff>38100</xdr:colOff>
                    <xdr:row>36</xdr:row>
                    <xdr:rowOff>228600</xdr:rowOff>
                  </from>
                  <to>
                    <xdr:col>13</xdr:col>
                    <xdr:colOff>19050</xdr:colOff>
                    <xdr:row>38</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ltText="">
                <anchor moveWithCells="1">
                  <from>
                    <xdr:col>8</xdr:col>
                    <xdr:colOff>38100</xdr:colOff>
                    <xdr:row>36</xdr:row>
                    <xdr:rowOff>228600</xdr:rowOff>
                  </from>
                  <to>
                    <xdr:col>9</xdr:col>
                    <xdr:colOff>19050</xdr:colOff>
                    <xdr:row>38</xdr:row>
                    <xdr:rowOff>9525</xdr:rowOff>
                  </to>
                </anchor>
              </controlPr>
            </control>
          </mc:Choice>
        </mc:AlternateContent>
        <mc:AlternateContent xmlns:mc="http://schemas.openxmlformats.org/markup-compatibility/2006">
          <mc:Choice Requires="x14">
            <control shapeId="16405" r:id="rId24" name="Check Box 21">
              <controlPr defaultSize="0" autoFill="0" autoLine="0" autoPict="0" altText="">
                <anchor moveWithCells="1">
                  <from>
                    <xdr:col>8</xdr:col>
                    <xdr:colOff>85725</xdr:colOff>
                    <xdr:row>25</xdr:row>
                    <xdr:rowOff>238125</xdr:rowOff>
                  </from>
                  <to>
                    <xdr:col>9</xdr:col>
                    <xdr:colOff>66675</xdr:colOff>
                    <xdr:row>27</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ltText="">
                <anchor moveWithCells="1">
                  <from>
                    <xdr:col>9</xdr:col>
                    <xdr:colOff>133350</xdr:colOff>
                    <xdr:row>25</xdr:row>
                    <xdr:rowOff>228600</xdr:rowOff>
                  </from>
                  <to>
                    <xdr:col>10</xdr:col>
                    <xdr:colOff>123825</xdr:colOff>
                    <xdr:row>27</xdr:row>
                    <xdr:rowOff>28575</xdr:rowOff>
                  </to>
                </anchor>
              </controlPr>
            </control>
          </mc:Choice>
        </mc:AlternateContent>
        <mc:AlternateContent xmlns:mc="http://schemas.openxmlformats.org/markup-compatibility/2006">
          <mc:Choice Requires="x14">
            <control shapeId="16407" r:id="rId26" name="Check Box 23">
              <controlPr defaultSize="0" autoFill="0" autoLine="0" autoPict="0" altText="">
                <anchor moveWithCells="1">
                  <from>
                    <xdr:col>10</xdr:col>
                    <xdr:colOff>171450</xdr:colOff>
                    <xdr:row>25</xdr:row>
                    <xdr:rowOff>238125</xdr:rowOff>
                  </from>
                  <to>
                    <xdr:col>11</xdr:col>
                    <xdr:colOff>152400</xdr:colOff>
                    <xdr:row>27</xdr:row>
                    <xdr:rowOff>28575</xdr:rowOff>
                  </to>
                </anchor>
              </controlPr>
            </control>
          </mc:Choice>
        </mc:AlternateContent>
        <mc:AlternateContent xmlns:mc="http://schemas.openxmlformats.org/markup-compatibility/2006">
          <mc:Choice Requires="x14">
            <control shapeId="16408" r:id="rId27" name="Check Box 24">
              <controlPr defaultSize="0" autoFill="0" autoLine="0" autoPict="0" altText="">
                <anchor moveWithCells="1">
                  <from>
                    <xdr:col>11</xdr:col>
                    <xdr:colOff>190500</xdr:colOff>
                    <xdr:row>25</xdr:row>
                    <xdr:rowOff>228600</xdr:rowOff>
                  </from>
                  <to>
                    <xdr:col>12</xdr:col>
                    <xdr:colOff>171450</xdr:colOff>
                    <xdr:row>27</xdr:row>
                    <xdr:rowOff>19050</xdr:rowOff>
                  </to>
                </anchor>
              </controlPr>
            </control>
          </mc:Choice>
        </mc:AlternateContent>
        <mc:AlternateContent xmlns:mc="http://schemas.openxmlformats.org/markup-compatibility/2006">
          <mc:Choice Requires="x14">
            <control shapeId="16409" r:id="rId28" name="Check Box 25">
              <controlPr defaultSize="0" autoFill="0" autoLine="0" autoPict="0" altText="">
                <anchor moveWithCells="1">
                  <from>
                    <xdr:col>12</xdr:col>
                    <xdr:colOff>209550</xdr:colOff>
                    <xdr:row>25</xdr:row>
                    <xdr:rowOff>228600</xdr:rowOff>
                  </from>
                  <to>
                    <xdr:col>13</xdr:col>
                    <xdr:colOff>190500</xdr:colOff>
                    <xdr:row>27</xdr:row>
                    <xdr:rowOff>28575</xdr:rowOff>
                  </to>
                </anchor>
              </controlPr>
            </control>
          </mc:Choice>
        </mc:AlternateContent>
        <mc:AlternateContent xmlns:mc="http://schemas.openxmlformats.org/markup-compatibility/2006">
          <mc:Choice Requires="x14">
            <control shapeId="16410" r:id="rId29" name="Check Box 26">
              <controlPr defaultSize="0" autoFill="0" autoLine="0" autoPict="0" altText="">
                <anchor moveWithCells="1">
                  <from>
                    <xdr:col>13</xdr:col>
                    <xdr:colOff>247650</xdr:colOff>
                    <xdr:row>25</xdr:row>
                    <xdr:rowOff>228600</xdr:rowOff>
                  </from>
                  <to>
                    <xdr:col>14</xdr:col>
                    <xdr:colOff>228600</xdr:colOff>
                    <xdr:row>27</xdr:row>
                    <xdr:rowOff>28575</xdr:rowOff>
                  </to>
                </anchor>
              </controlPr>
            </control>
          </mc:Choice>
        </mc:AlternateContent>
        <mc:AlternateContent xmlns:mc="http://schemas.openxmlformats.org/markup-compatibility/2006">
          <mc:Choice Requires="x14">
            <control shapeId="16411" r:id="rId30" name="Check Box 27">
              <controlPr defaultSize="0" autoFill="0" autoLine="0" autoPict="0" altText="">
                <anchor moveWithCells="1">
                  <from>
                    <xdr:col>15</xdr:col>
                    <xdr:colOff>9525</xdr:colOff>
                    <xdr:row>25</xdr:row>
                    <xdr:rowOff>228600</xdr:rowOff>
                  </from>
                  <to>
                    <xdr:col>15</xdr:col>
                    <xdr:colOff>247650</xdr:colOff>
                    <xdr:row>27</xdr:row>
                    <xdr:rowOff>19050</xdr:rowOff>
                  </to>
                </anchor>
              </controlPr>
            </control>
          </mc:Choice>
        </mc:AlternateContent>
        <mc:AlternateContent xmlns:mc="http://schemas.openxmlformats.org/markup-compatibility/2006">
          <mc:Choice Requires="x14">
            <control shapeId="16412" r:id="rId31" name="Check Box 28">
              <controlPr defaultSize="0" autoFill="0" autoLine="0" autoPict="0" altText="">
                <anchor moveWithCells="1">
                  <from>
                    <xdr:col>16</xdr:col>
                    <xdr:colOff>38100</xdr:colOff>
                    <xdr:row>25</xdr:row>
                    <xdr:rowOff>228600</xdr:rowOff>
                  </from>
                  <to>
                    <xdr:col>17</xdr:col>
                    <xdr:colOff>19050</xdr:colOff>
                    <xdr:row>27</xdr:row>
                    <xdr:rowOff>28575</xdr:rowOff>
                  </to>
                </anchor>
              </controlPr>
            </control>
          </mc:Choice>
        </mc:AlternateContent>
        <mc:AlternateContent xmlns:mc="http://schemas.openxmlformats.org/markup-compatibility/2006">
          <mc:Choice Requires="x14">
            <control shapeId="16413" r:id="rId32" name="Check Box 29">
              <controlPr defaultSize="0" autoFill="0" autoLine="0" autoPict="0" altText="">
                <anchor moveWithCells="1">
                  <from>
                    <xdr:col>8</xdr:col>
                    <xdr:colOff>38100</xdr:colOff>
                    <xdr:row>34</xdr:row>
                    <xdr:rowOff>0</xdr:rowOff>
                  </from>
                  <to>
                    <xdr:col>9</xdr:col>
                    <xdr:colOff>19050</xdr:colOff>
                    <xdr:row>35</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ltText="">
                <anchor moveWithCells="1">
                  <from>
                    <xdr:col>11</xdr:col>
                    <xdr:colOff>85725</xdr:colOff>
                    <xdr:row>34</xdr:row>
                    <xdr:rowOff>0</xdr:rowOff>
                  </from>
                  <to>
                    <xdr:col>12</xdr:col>
                    <xdr:colOff>66675</xdr:colOff>
                    <xdr:row>35</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ltText="">
                <anchor moveWithCells="1">
                  <from>
                    <xdr:col>13</xdr:col>
                    <xdr:colOff>171450</xdr:colOff>
                    <xdr:row>34</xdr:row>
                    <xdr:rowOff>0</xdr:rowOff>
                  </from>
                  <to>
                    <xdr:col>14</xdr:col>
                    <xdr:colOff>152400</xdr:colOff>
                    <xdr:row>35</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ltText="">
                <anchor moveWithCells="1">
                  <from>
                    <xdr:col>15</xdr:col>
                    <xdr:colOff>38100</xdr:colOff>
                    <xdr:row>31</xdr:row>
                    <xdr:rowOff>323850</xdr:rowOff>
                  </from>
                  <to>
                    <xdr:col>16</xdr:col>
                    <xdr:colOff>19050</xdr:colOff>
                    <xdr:row>33</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ltText="">
                <anchor moveWithCells="1">
                  <from>
                    <xdr:col>12</xdr:col>
                    <xdr:colOff>38100</xdr:colOff>
                    <xdr:row>31</xdr:row>
                    <xdr:rowOff>323850</xdr:rowOff>
                  </from>
                  <to>
                    <xdr:col>13</xdr:col>
                    <xdr:colOff>19050</xdr:colOff>
                    <xdr:row>33</xdr:row>
                    <xdr:rowOff>9525</xdr:rowOff>
                  </to>
                </anchor>
              </controlPr>
            </control>
          </mc:Choice>
        </mc:AlternateContent>
        <mc:AlternateContent xmlns:mc="http://schemas.openxmlformats.org/markup-compatibility/2006">
          <mc:Choice Requires="x14">
            <control shapeId="16418" r:id="rId37" name="Check Box 34">
              <controlPr defaultSize="0" autoFill="0" autoLine="0" autoPict="0" altText="">
                <anchor moveWithCells="1">
                  <from>
                    <xdr:col>8</xdr:col>
                    <xdr:colOff>38100</xdr:colOff>
                    <xdr:row>23</xdr:row>
                    <xdr:rowOff>190500</xdr:rowOff>
                  </from>
                  <to>
                    <xdr:col>9</xdr:col>
                    <xdr:colOff>19050</xdr:colOff>
                    <xdr:row>25</xdr:row>
                    <xdr:rowOff>47625</xdr:rowOff>
                  </to>
                </anchor>
              </controlPr>
            </control>
          </mc:Choice>
        </mc:AlternateContent>
        <mc:AlternateContent xmlns:mc="http://schemas.openxmlformats.org/markup-compatibility/2006">
          <mc:Choice Requires="x14">
            <control shapeId="16419" r:id="rId38" name="Check Box 35">
              <controlPr defaultSize="0" autoFill="0" autoLine="0" autoPict="0" altText="">
                <anchor moveWithCells="1">
                  <from>
                    <xdr:col>11</xdr:col>
                    <xdr:colOff>38100</xdr:colOff>
                    <xdr:row>23</xdr:row>
                    <xdr:rowOff>190500</xdr:rowOff>
                  </from>
                  <to>
                    <xdr:col>12</xdr:col>
                    <xdr:colOff>19050</xdr:colOff>
                    <xdr:row>25</xdr:row>
                    <xdr:rowOff>47625</xdr:rowOff>
                  </to>
                </anchor>
              </controlPr>
            </control>
          </mc:Choice>
        </mc:AlternateContent>
        <mc:AlternateContent xmlns:mc="http://schemas.openxmlformats.org/markup-compatibility/2006">
          <mc:Choice Requires="x14">
            <control shapeId="16420" r:id="rId39" name="Check Box 36">
              <controlPr defaultSize="0" autoFill="0" autoLine="0" autoPict="0" altText="">
                <anchor moveWithCells="1">
                  <from>
                    <xdr:col>17</xdr:col>
                    <xdr:colOff>38100</xdr:colOff>
                    <xdr:row>23</xdr:row>
                    <xdr:rowOff>190500</xdr:rowOff>
                  </from>
                  <to>
                    <xdr:col>18</xdr:col>
                    <xdr:colOff>19050</xdr:colOff>
                    <xdr:row>25</xdr:row>
                    <xdr:rowOff>47625</xdr:rowOff>
                  </to>
                </anchor>
              </controlPr>
            </control>
          </mc:Choice>
        </mc:AlternateContent>
        <mc:AlternateContent xmlns:mc="http://schemas.openxmlformats.org/markup-compatibility/2006">
          <mc:Choice Requires="x14">
            <control shapeId="16421" r:id="rId40" name="Check Box 37">
              <controlPr defaultSize="0" autoFill="0" autoLine="0" autoPict="0" altText="">
                <anchor moveWithCells="1">
                  <from>
                    <xdr:col>21</xdr:col>
                    <xdr:colOff>38100</xdr:colOff>
                    <xdr:row>23</xdr:row>
                    <xdr:rowOff>190500</xdr:rowOff>
                  </from>
                  <to>
                    <xdr:col>22</xdr:col>
                    <xdr:colOff>19050</xdr:colOff>
                    <xdr:row>25</xdr:row>
                    <xdr:rowOff>47625</xdr:rowOff>
                  </to>
                </anchor>
              </controlPr>
            </control>
          </mc:Choice>
        </mc:AlternateContent>
        <mc:AlternateContent xmlns:mc="http://schemas.openxmlformats.org/markup-compatibility/2006">
          <mc:Choice Requires="x14">
            <control shapeId="16422" r:id="rId41" name="Check Box 38">
              <controlPr defaultSize="0" autoFill="0" autoLine="0" autoPict="0" altText="">
                <anchor moveWithCells="1">
                  <from>
                    <xdr:col>25</xdr:col>
                    <xdr:colOff>66675</xdr:colOff>
                    <xdr:row>23</xdr:row>
                    <xdr:rowOff>190500</xdr:rowOff>
                  </from>
                  <to>
                    <xdr:col>26</xdr:col>
                    <xdr:colOff>19050</xdr:colOff>
                    <xdr:row>25</xdr:row>
                    <xdr:rowOff>47625</xdr:rowOff>
                  </to>
                </anchor>
              </controlPr>
            </control>
          </mc:Choice>
        </mc:AlternateContent>
        <mc:AlternateContent xmlns:mc="http://schemas.openxmlformats.org/markup-compatibility/2006">
          <mc:Choice Requires="x14">
            <control shapeId="16423" r:id="rId42" name="Check Box 39">
              <controlPr defaultSize="0" autoFill="0" autoLine="0" autoPict="0" altText="">
                <anchor moveWithCells="1">
                  <from>
                    <xdr:col>8</xdr:col>
                    <xdr:colOff>38100</xdr:colOff>
                    <xdr:row>24</xdr:row>
                    <xdr:rowOff>190500</xdr:rowOff>
                  </from>
                  <to>
                    <xdr:col>9</xdr:col>
                    <xdr:colOff>19050</xdr:colOff>
                    <xdr:row>26</xdr:row>
                    <xdr:rowOff>57150</xdr:rowOff>
                  </to>
                </anchor>
              </controlPr>
            </control>
          </mc:Choice>
        </mc:AlternateContent>
        <mc:AlternateContent xmlns:mc="http://schemas.openxmlformats.org/markup-compatibility/2006">
          <mc:Choice Requires="x14">
            <control shapeId="16424" r:id="rId43" name="Check Box 40">
              <controlPr defaultSize="0" autoFill="0" autoLine="0" autoPict="0" altText="">
                <anchor moveWithCells="1">
                  <from>
                    <xdr:col>12</xdr:col>
                    <xdr:colOff>38100</xdr:colOff>
                    <xdr:row>24</xdr:row>
                    <xdr:rowOff>190500</xdr:rowOff>
                  </from>
                  <to>
                    <xdr:col>13</xdr:col>
                    <xdr:colOff>19050</xdr:colOff>
                    <xdr:row>26</xdr:row>
                    <xdr:rowOff>57150</xdr:rowOff>
                  </to>
                </anchor>
              </controlPr>
            </control>
          </mc:Choice>
        </mc:AlternateContent>
        <mc:AlternateContent xmlns:mc="http://schemas.openxmlformats.org/markup-compatibility/2006">
          <mc:Choice Requires="x14">
            <control shapeId="16425" r:id="rId44" name="Check Box 41">
              <controlPr defaultSize="0" autoFill="0" autoLine="0" autoPict="0" altText="">
                <anchor moveWithCells="1">
                  <from>
                    <xdr:col>17</xdr:col>
                    <xdr:colOff>38100</xdr:colOff>
                    <xdr:row>24</xdr:row>
                    <xdr:rowOff>190500</xdr:rowOff>
                  </from>
                  <to>
                    <xdr:col>18</xdr:col>
                    <xdr:colOff>19050</xdr:colOff>
                    <xdr:row>26</xdr:row>
                    <xdr:rowOff>57150</xdr:rowOff>
                  </to>
                </anchor>
              </controlPr>
            </control>
          </mc:Choice>
        </mc:AlternateContent>
        <mc:AlternateContent xmlns:mc="http://schemas.openxmlformats.org/markup-compatibility/2006">
          <mc:Choice Requires="x14">
            <control shapeId="16426" r:id="rId45" name="Check Box 42">
              <controlPr defaultSize="0" autoFill="0" autoLine="0" autoPict="0" altText="">
                <anchor moveWithCells="1">
                  <from>
                    <xdr:col>21</xdr:col>
                    <xdr:colOff>38100</xdr:colOff>
                    <xdr:row>24</xdr:row>
                    <xdr:rowOff>190500</xdr:rowOff>
                  </from>
                  <to>
                    <xdr:col>22</xdr:col>
                    <xdr:colOff>19050</xdr:colOff>
                    <xdr:row>26</xdr:row>
                    <xdr:rowOff>57150</xdr:rowOff>
                  </to>
                </anchor>
              </controlPr>
            </control>
          </mc:Choice>
        </mc:AlternateContent>
        <mc:AlternateContent xmlns:mc="http://schemas.openxmlformats.org/markup-compatibility/2006">
          <mc:Choice Requires="x14">
            <control shapeId="16427" r:id="rId46" name="Check Box 43">
              <controlPr defaultSize="0" autoFill="0" autoLine="0" autoPict="0" altText="">
                <anchor moveWithCells="1">
                  <from>
                    <xdr:col>23</xdr:col>
                    <xdr:colOff>76200</xdr:colOff>
                    <xdr:row>24</xdr:row>
                    <xdr:rowOff>190500</xdr:rowOff>
                  </from>
                  <to>
                    <xdr:col>24</xdr:col>
                    <xdr:colOff>57150</xdr:colOff>
                    <xdr:row>26</xdr:row>
                    <xdr:rowOff>57150</xdr:rowOff>
                  </to>
                </anchor>
              </controlPr>
            </control>
          </mc:Choice>
        </mc:AlternateContent>
        <mc:AlternateContent xmlns:mc="http://schemas.openxmlformats.org/markup-compatibility/2006">
          <mc:Choice Requires="x14">
            <control shapeId="16428" r:id="rId47" name="Check Box 44">
              <controlPr defaultSize="0" autoFill="0" autoLine="0" autoPict="0" altText="">
                <anchor moveWithCells="1">
                  <from>
                    <xdr:col>27</xdr:col>
                    <xdr:colOff>104775</xdr:colOff>
                    <xdr:row>24</xdr:row>
                    <xdr:rowOff>180975</xdr:rowOff>
                  </from>
                  <to>
                    <xdr:col>28</xdr:col>
                    <xdr:colOff>47625</xdr:colOff>
                    <xdr:row>26</xdr:row>
                    <xdr:rowOff>57150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8</xdr:col>
                    <xdr:colOff>47625</xdr:colOff>
                    <xdr:row>11</xdr:row>
                    <xdr:rowOff>161925</xdr:rowOff>
                  </from>
                  <to>
                    <xdr:col>9</xdr:col>
                    <xdr:colOff>28575</xdr:colOff>
                    <xdr:row>13</xdr:row>
                    <xdr:rowOff>38100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12</xdr:col>
                    <xdr:colOff>47625</xdr:colOff>
                    <xdr:row>11</xdr:row>
                    <xdr:rowOff>161925</xdr:rowOff>
                  </from>
                  <to>
                    <xdr:col>13</xdr:col>
                    <xdr:colOff>28575</xdr:colOff>
                    <xdr:row>13</xdr:row>
                    <xdr:rowOff>38100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14</xdr:col>
                    <xdr:colOff>57150</xdr:colOff>
                    <xdr:row>11</xdr:row>
                    <xdr:rowOff>161925</xdr:rowOff>
                  </from>
                  <to>
                    <xdr:col>15</xdr:col>
                    <xdr:colOff>38100</xdr:colOff>
                    <xdr:row>13</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21</xdr:col>
                    <xdr:colOff>47625</xdr:colOff>
                    <xdr:row>11</xdr:row>
                    <xdr:rowOff>161925</xdr:rowOff>
                  </from>
                  <to>
                    <xdr:col>22</xdr:col>
                    <xdr:colOff>28575</xdr:colOff>
                    <xdr:row>13</xdr:row>
                    <xdr:rowOff>38100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24</xdr:col>
                    <xdr:colOff>57150</xdr:colOff>
                    <xdr:row>11</xdr:row>
                    <xdr:rowOff>152400</xdr:rowOff>
                  </from>
                  <to>
                    <xdr:col>25</xdr:col>
                    <xdr:colOff>38100</xdr:colOff>
                    <xdr:row>13</xdr:row>
                    <xdr:rowOff>28575</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27</xdr:col>
                    <xdr:colOff>76200</xdr:colOff>
                    <xdr:row>11</xdr:row>
                    <xdr:rowOff>152400</xdr:rowOff>
                  </from>
                  <to>
                    <xdr:col>28</xdr:col>
                    <xdr:colOff>19050</xdr:colOff>
                    <xdr:row>13</xdr:row>
                    <xdr:rowOff>28575</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27</xdr:col>
                    <xdr:colOff>76200</xdr:colOff>
                    <xdr:row>12</xdr:row>
                    <xdr:rowOff>257175</xdr:rowOff>
                  </from>
                  <to>
                    <xdr:col>28</xdr:col>
                    <xdr:colOff>19050</xdr:colOff>
                    <xdr:row>14</xdr:row>
                    <xdr:rowOff>38100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22</xdr:col>
                    <xdr:colOff>47625</xdr:colOff>
                    <xdr:row>12</xdr:row>
                    <xdr:rowOff>257175</xdr:rowOff>
                  </from>
                  <to>
                    <xdr:col>23</xdr:col>
                    <xdr:colOff>28575</xdr:colOff>
                    <xdr:row>14</xdr:row>
                    <xdr:rowOff>38100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17</xdr:col>
                    <xdr:colOff>47625</xdr:colOff>
                    <xdr:row>12</xdr:row>
                    <xdr:rowOff>257175</xdr:rowOff>
                  </from>
                  <to>
                    <xdr:col>18</xdr:col>
                    <xdr:colOff>28575</xdr:colOff>
                    <xdr:row>14</xdr:row>
                    <xdr:rowOff>38100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12</xdr:col>
                    <xdr:colOff>47625</xdr:colOff>
                    <xdr:row>12</xdr:row>
                    <xdr:rowOff>257175</xdr:rowOff>
                  </from>
                  <to>
                    <xdr:col>13</xdr:col>
                    <xdr:colOff>28575</xdr:colOff>
                    <xdr:row>14</xdr:row>
                    <xdr:rowOff>38100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8</xdr:col>
                    <xdr:colOff>47625</xdr:colOff>
                    <xdr:row>12</xdr:row>
                    <xdr:rowOff>247650</xdr:rowOff>
                  </from>
                  <to>
                    <xdr:col>9</xdr:col>
                    <xdr:colOff>28575</xdr:colOff>
                    <xdr:row>14</xdr:row>
                    <xdr:rowOff>28575</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8</xdr:col>
                    <xdr:colOff>47625</xdr:colOff>
                    <xdr:row>13</xdr:row>
                    <xdr:rowOff>257175</xdr:rowOff>
                  </from>
                  <to>
                    <xdr:col>9</xdr:col>
                    <xdr:colOff>28575</xdr:colOff>
                    <xdr:row>15</xdr:row>
                    <xdr:rowOff>38100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17</xdr:col>
                    <xdr:colOff>47625</xdr:colOff>
                    <xdr:row>13</xdr:row>
                    <xdr:rowOff>247650</xdr:rowOff>
                  </from>
                  <to>
                    <xdr:col>18</xdr:col>
                    <xdr:colOff>28575</xdr:colOff>
                    <xdr:row>15</xdr:row>
                    <xdr:rowOff>28575</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24</xdr:col>
                    <xdr:colOff>66675</xdr:colOff>
                    <xdr:row>13</xdr:row>
                    <xdr:rowOff>257175</xdr:rowOff>
                  </from>
                  <to>
                    <xdr:col>25</xdr:col>
                    <xdr:colOff>47625</xdr:colOff>
                    <xdr:row>15</xdr:row>
                    <xdr:rowOff>38100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8</xdr:col>
                    <xdr:colOff>47625</xdr:colOff>
                    <xdr:row>14</xdr:row>
                    <xdr:rowOff>257175</xdr:rowOff>
                  </from>
                  <to>
                    <xdr:col>9</xdr:col>
                    <xdr:colOff>28575</xdr:colOff>
                    <xdr:row>16</xdr:row>
                    <xdr:rowOff>38100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13</xdr:col>
                    <xdr:colOff>57150</xdr:colOff>
                    <xdr:row>14</xdr:row>
                    <xdr:rowOff>257175</xdr:rowOff>
                  </from>
                  <to>
                    <xdr:col>14</xdr:col>
                    <xdr:colOff>38100</xdr:colOff>
                    <xdr:row>16</xdr:row>
                    <xdr:rowOff>38100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19</xdr:col>
                    <xdr:colOff>57150</xdr:colOff>
                    <xdr:row>14</xdr:row>
                    <xdr:rowOff>257175</xdr:rowOff>
                  </from>
                  <to>
                    <xdr:col>20</xdr:col>
                    <xdr:colOff>38100</xdr:colOff>
                    <xdr:row>16</xdr:row>
                    <xdr:rowOff>38100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22</xdr:col>
                    <xdr:colOff>57150</xdr:colOff>
                    <xdr:row>14</xdr:row>
                    <xdr:rowOff>247650</xdr:rowOff>
                  </from>
                  <to>
                    <xdr:col>23</xdr:col>
                    <xdr:colOff>38100</xdr:colOff>
                    <xdr:row>16</xdr:row>
                    <xdr:rowOff>28575</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31</xdr:col>
                    <xdr:colOff>142875</xdr:colOff>
                    <xdr:row>13</xdr:row>
                    <xdr:rowOff>257175</xdr:rowOff>
                  </from>
                  <to>
                    <xdr:col>32</xdr:col>
                    <xdr:colOff>28575</xdr:colOff>
                    <xdr:row>15</xdr:row>
                    <xdr:rowOff>38100</xdr:rowOff>
                  </to>
                </anchor>
              </controlPr>
            </control>
          </mc:Choice>
        </mc:AlternateContent>
        <mc:AlternateContent xmlns:mc="http://schemas.openxmlformats.org/markup-compatibility/2006">
          <mc:Choice Requires="x14">
            <control shapeId="16448" r:id="rId67" name="Check Box 64">
              <controlPr defaultSize="0" autoFill="0" autoLine="0" autoPict="0" altText="">
                <anchor moveWithCells="1">
                  <from>
                    <xdr:col>30</xdr:col>
                    <xdr:colOff>47625</xdr:colOff>
                    <xdr:row>23</xdr:row>
                    <xdr:rowOff>190500</xdr:rowOff>
                  </from>
                  <to>
                    <xdr:col>31</xdr:col>
                    <xdr:colOff>28575</xdr:colOff>
                    <xdr:row>25</xdr:row>
                    <xdr:rowOff>47625</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16453" r:id="rId72" name="Check Box 69">
              <controlPr defaultSize="0" autoFill="0" autoLine="0" autoPict="0" altText="">
                <anchor moveWithCells="1">
                  <from>
                    <xdr:col>22</xdr:col>
                    <xdr:colOff>19050</xdr:colOff>
                    <xdr:row>34</xdr:row>
                    <xdr:rowOff>333375</xdr:rowOff>
                  </from>
                  <to>
                    <xdr:col>23</xdr:col>
                    <xdr:colOff>0</xdr:colOff>
                    <xdr:row>35</xdr:row>
                    <xdr:rowOff>342900</xdr:rowOff>
                  </to>
                </anchor>
              </controlPr>
            </control>
          </mc:Choice>
        </mc:AlternateContent>
        <mc:AlternateContent xmlns:mc="http://schemas.openxmlformats.org/markup-compatibility/2006">
          <mc:Choice Requires="x14">
            <control shapeId="16454" r:id="rId73" name="Check Box 70">
              <controlPr defaultSize="0" autoFill="0" autoLine="0" autoPict="0" altText="">
                <anchor moveWithCells="1">
                  <from>
                    <xdr:col>20</xdr:col>
                    <xdr:colOff>28575</xdr:colOff>
                    <xdr:row>34</xdr:row>
                    <xdr:rowOff>333375</xdr:rowOff>
                  </from>
                  <to>
                    <xdr:col>21</xdr:col>
                    <xdr:colOff>9525</xdr:colOff>
                    <xdr:row>35</xdr:row>
                    <xdr:rowOff>342900</xdr:rowOff>
                  </to>
                </anchor>
              </controlPr>
            </control>
          </mc:Choice>
        </mc:AlternateContent>
        <mc:AlternateContent xmlns:mc="http://schemas.openxmlformats.org/markup-compatibility/2006">
          <mc:Choice Requires="x14">
            <control shapeId="16457" r:id="rId74" name="Check Box 73">
              <controlPr defaultSize="0" autoFill="0" autoLine="0" autoPict="0" altText="">
                <anchor moveWithCells="1">
                  <from>
                    <xdr:col>8</xdr:col>
                    <xdr:colOff>38100</xdr:colOff>
                    <xdr:row>35</xdr:row>
                    <xdr:rowOff>285750</xdr:rowOff>
                  </from>
                  <to>
                    <xdr:col>9</xdr:col>
                    <xdr:colOff>19050</xdr:colOff>
                    <xdr:row>37</xdr:row>
                    <xdr:rowOff>47625</xdr:rowOff>
                  </to>
                </anchor>
              </controlPr>
            </control>
          </mc:Choice>
        </mc:AlternateContent>
        <mc:AlternateContent xmlns:mc="http://schemas.openxmlformats.org/markup-compatibility/2006">
          <mc:Choice Requires="x14">
            <control shapeId="16458" r:id="rId75" name="Check Box 74">
              <controlPr defaultSize="0" autoFill="0" autoLine="0" autoPict="0" altText="">
                <anchor moveWithCells="1">
                  <from>
                    <xdr:col>12</xdr:col>
                    <xdr:colOff>38100</xdr:colOff>
                    <xdr:row>35</xdr:row>
                    <xdr:rowOff>285750</xdr:rowOff>
                  </from>
                  <to>
                    <xdr:col>13</xdr:col>
                    <xdr:colOff>19050</xdr:colOff>
                    <xdr:row>37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3"/>
  <sheetViews>
    <sheetView view="pageBreakPreview" zoomScale="90" zoomScaleNormal="90" zoomScaleSheetLayoutView="90" workbookViewId="0">
      <pane ySplit="1" topLeftCell="A2" activePane="bottomLeft" state="frozen"/>
      <selection pane="bottomLeft" activeCell="H20" sqref="H20"/>
    </sheetView>
  </sheetViews>
  <sheetFormatPr defaultColWidth="8.75" defaultRowHeight="12" x14ac:dyDescent="0.4"/>
  <cols>
    <col min="1" max="1" width="2.625" style="3" customWidth="1"/>
    <col min="2" max="2" width="8.75" style="3" customWidth="1"/>
    <col min="3" max="3" width="4.625" style="3" customWidth="1"/>
    <col min="4" max="4" width="11.875" style="3" customWidth="1"/>
    <col min="5" max="5" width="69.875" style="3" customWidth="1"/>
    <col min="6" max="6" width="1.625" style="3" customWidth="1"/>
    <col min="7" max="16384" width="8.75" style="3"/>
  </cols>
  <sheetData>
    <row r="1" spans="1:5" ht="18.75" x14ac:dyDescent="0.4">
      <c r="A1" s="18"/>
      <c r="B1" s="414" t="s">
        <v>156</v>
      </c>
      <c r="C1" s="414"/>
      <c r="D1" s="414"/>
      <c r="E1" s="414"/>
    </row>
    <row r="2" spans="1:5" ht="18.75" x14ac:dyDescent="0.4">
      <c r="A2" s="18"/>
      <c r="B2" s="17"/>
      <c r="C2" s="17"/>
      <c r="D2" s="17"/>
      <c r="E2" s="17"/>
    </row>
    <row r="3" spans="1:5" ht="58.5" customHeight="1" x14ac:dyDescent="0.4">
      <c r="A3" s="419" t="s">
        <v>170</v>
      </c>
      <c r="B3" s="419"/>
      <c r="C3" s="419"/>
      <c r="D3" s="419"/>
      <c r="E3" s="419"/>
    </row>
    <row r="4" spans="1:5" x14ac:dyDescent="0.4">
      <c r="A4" s="12"/>
      <c r="B4" s="12"/>
      <c r="C4" s="12"/>
      <c r="D4" s="12"/>
      <c r="E4" s="12"/>
    </row>
    <row r="5" spans="1:5" x14ac:dyDescent="0.4">
      <c r="A5" s="8" t="s">
        <v>152</v>
      </c>
      <c r="B5" s="7"/>
      <c r="C5" s="8"/>
      <c r="D5" s="8"/>
      <c r="E5" s="7"/>
    </row>
    <row r="6" spans="1:5" x14ac:dyDescent="0.4">
      <c r="B6" s="10"/>
      <c r="C6" s="10"/>
      <c r="D6" s="10"/>
    </row>
    <row r="7" spans="1:5" ht="35.1" customHeight="1" x14ac:dyDescent="0.4">
      <c r="B7" s="404" t="s">
        <v>146</v>
      </c>
      <c r="C7" s="405"/>
      <c r="D7" s="406"/>
      <c r="E7" s="11" t="s">
        <v>163</v>
      </c>
    </row>
    <row r="8" spans="1:5" ht="50.1" customHeight="1" x14ac:dyDescent="0.4">
      <c r="B8" s="404" t="s">
        <v>145</v>
      </c>
      <c r="C8" s="405"/>
      <c r="D8" s="406"/>
      <c r="E8" s="11" t="s">
        <v>174</v>
      </c>
    </row>
    <row r="9" spans="1:5" ht="69.95" customHeight="1" x14ac:dyDescent="0.4">
      <c r="B9" s="422" t="s">
        <v>61</v>
      </c>
      <c r="C9" s="423"/>
      <c r="D9" s="424"/>
      <c r="E9" s="11" t="s">
        <v>164</v>
      </c>
    </row>
    <row r="10" spans="1:5" ht="50.1" customHeight="1" x14ac:dyDescent="0.4">
      <c r="B10" s="422" t="s">
        <v>144</v>
      </c>
      <c r="C10" s="423"/>
      <c r="D10" s="424"/>
      <c r="E10" s="11" t="s">
        <v>165</v>
      </c>
    </row>
    <row r="11" spans="1:5" x14ac:dyDescent="0.4">
      <c r="B11" s="5"/>
    </row>
    <row r="12" spans="1:5" x14ac:dyDescent="0.4">
      <c r="B12" s="5"/>
    </row>
    <row r="13" spans="1:5" x14ac:dyDescent="0.4">
      <c r="A13" s="8" t="s">
        <v>143</v>
      </c>
      <c r="B13" s="7"/>
      <c r="C13" s="7"/>
      <c r="D13" s="7"/>
      <c r="E13" s="7"/>
    </row>
    <row r="15" spans="1:5" ht="64.5" customHeight="1" x14ac:dyDescent="0.4">
      <c r="B15" s="19" t="s">
        <v>142</v>
      </c>
      <c r="C15" s="415" t="s">
        <v>141</v>
      </c>
      <c r="D15" s="415"/>
      <c r="E15" s="4" t="s">
        <v>166</v>
      </c>
    </row>
    <row r="16" spans="1:5" ht="81.75" customHeight="1" x14ac:dyDescent="0.4">
      <c r="B16" s="19" t="s">
        <v>161</v>
      </c>
      <c r="C16" s="416" t="s">
        <v>162</v>
      </c>
      <c r="D16" s="415"/>
      <c r="E16" s="4" t="s">
        <v>167</v>
      </c>
    </row>
    <row r="17" spans="1:5" ht="165" customHeight="1" x14ac:dyDescent="0.4">
      <c r="B17" s="19" t="s">
        <v>140</v>
      </c>
      <c r="C17" s="416" t="s">
        <v>139</v>
      </c>
      <c r="D17" s="416"/>
      <c r="E17" s="4" t="s">
        <v>173</v>
      </c>
    </row>
    <row r="18" spans="1:5" ht="298.5" customHeight="1" x14ac:dyDescent="0.4">
      <c r="B18" s="420" t="s">
        <v>159</v>
      </c>
      <c r="C18" s="410" t="s">
        <v>158</v>
      </c>
      <c r="D18" s="411"/>
      <c r="E18" s="13" t="s">
        <v>168</v>
      </c>
    </row>
    <row r="19" spans="1:5" ht="198.75" customHeight="1" x14ac:dyDescent="0.4">
      <c r="B19" s="421"/>
      <c r="C19" s="412"/>
      <c r="D19" s="413"/>
      <c r="E19" s="16" t="s">
        <v>169</v>
      </c>
    </row>
    <row r="20" spans="1:5" ht="108" x14ac:dyDescent="0.4">
      <c r="B20" s="19" t="s">
        <v>150</v>
      </c>
      <c r="C20" s="416" t="s">
        <v>137</v>
      </c>
      <c r="D20" s="416"/>
      <c r="E20" s="4" t="s">
        <v>210</v>
      </c>
    </row>
    <row r="21" spans="1:5" ht="71.25" customHeight="1" x14ac:dyDescent="0.4">
      <c r="B21" s="19" t="s">
        <v>138</v>
      </c>
      <c r="C21" s="415" t="s">
        <v>136</v>
      </c>
      <c r="D21" s="415"/>
      <c r="E21" s="4" t="s">
        <v>151</v>
      </c>
    </row>
    <row r="22" spans="1:5" ht="153" customHeight="1" x14ac:dyDescent="0.4">
      <c r="B22" s="19" t="s">
        <v>176</v>
      </c>
      <c r="C22" s="417" t="s">
        <v>135</v>
      </c>
      <c r="D22" s="418"/>
      <c r="E22" s="9" t="s">
        <v>195</v>
      </c>
    </row>
    <row r="23" spans="1:5" x14ac:dyDescent="0.4">
      <c r="B23" s="5"/>
      <c r="E23" s="5"/>
    </row>
    <row r="24" spans="1:5" x14ac:dyDescent="0.4">
      <c r="A24" s="8" t="s">
        <v>134</v>
      </c>
      <c r="B24" s="6"/>
      <c r="C24" s="7"/>
      <c r="D24" s="7"/>
      <c r="E24" s="6"/>
    </row>
    <row r="25" spans="1:5" x14ac:dyDescent="0.4">
      <c r="B25" s="5"/>
      <c r="E25" s="5"/>
    </row>
    <row r="26" spans="1:5" ht="61.5" customHeight="1" x14ac:dyDescent="0.4">
      <c r="B26" s="19" t="s">
        <v>177</v>
      </c>
      <c r="C26" s="416" t="s">
        <v>133</v>
      </c>
      <c r="D26" s="415"/>
      <c r="E26" s="4" t="s">
        <v>172</v>
      </c>
    </row>
    <row r="27" spans="1:5" ht="114.75" customHeight="1" x14ac:dyDescent="0.4">
      <c r="B27" s="19" t="s">
        <v>178</v>
      </c>
      <c r="C27" s="416" t="s">
        <v>20</v>
      </c>
      <c r="D27" s="415"/>
      <c r="E27" s="4" t="s">
        <v>179</v>
      </c>
    </row>
    <row r="28" spans="1:5" x14ac:dyDescent="0.4">
      <c r="B28" s="5"/>
      <c r="E28" s="5"/>
    </row>
    <row r="29" spans="1:5" x14ac:dyDescent="0.4">
      <c r="A29" s="8" t="s">
        <v>132</v>
      </c>
      <c r="B29" s="6"/>
      <c r="C29" s="7"/>
      <c r="D29" s="6"/>
      <c r="E29" s="6"/>
    </row>
    <row r="30" spans="1:5" x14ac:dyDescent="0.4">
      <c r="B30" s="5"/>
      <c r="D30" s="5"/>
      <c r="E30" s="5"/>
    </row>
    <row r="31" spans="1:5" ht="80.25" customHeight="1" x14ac:dyDescent="0.4">
      <c r="B31" s="407" t="s">
        <v>153</v>
      </c>
      <c r="C31" s="408"/>
      <c r="D31" s="409"/>
      <c r="E31" s="4" t="s">
        <v>196</v>
      </c>
    </row>
    <row r="32" spans="1:5" ht="48" customHeight="1" x14ac:dyDescent="0.4">
      <c r="B32" s="407" t="s">
        <v>154</v>
      </c>
      <c r="C32" s="408"/>
      <c r="D32" s="409"/>
      <c r="E32" s="14" t="s">
        <v>160</v>
      </c>
    </row>
    <row r="33" spans="2:5" ht="46.5" customHeight="1" x14ac:dyDescent="0.4">
      <c r="B33" s="407" t="s">
        <v>155</v>
      </c>
      <c r="C33" s="408"/>
      <c r="D33" s="409"/>
      <c r="E33" s="15" t="s">
        <v>171</v>
      </c>
    </row>
  </sheetData>
  <mergeCells count="19">
    <mergeCell ref="B32:D32"/>
    <mergeCell ref="B33:D33"/>
    <mergeCell ref="B10:D10"/>
    <mergeCell ref="B9:D9"/>
    <mergeCell ref="B8:D8"/>
    <mergeCell ref="B7:D7"/>
    <mergeCell ref="B31:D31"/>
    <mergeCell ref="C18:D19"/>
    <mergeCell ref="B1:E1"/>
    <mergeCell ref="C15:D15"/>
    <mergeCell ref="C16:D16"/>
    <mergeCell ref="C17:D17"/>
    <mergeCell ref="C20:D20"/>
    <mergeCell ref="C21:D21"/>
    <mergeCell ref="C22:D22"/>
    <mergeCell ref="C26:D26"/>
    <mergeCell ref="C27:D27"/>
    <mergeCell ref="A3:E3"/>
    <mergeCell ref="B18:B19"/>
  </mergeCells>
  <phoneticPr fontId="1"/>
  <printOptions horizontalCentered="1"/>
  <pageMargins left="0.28000000000000003" right="0.19685039370078741" top="0.78740157480314965" bottom="0.59055118110236227" header="0.39370078740157483" footer="0.27559055118110237"/>
  <pageSetup paperSize="9" scale="92" fitToHeight="0" orientation="portrait" r:id="rId1"/>
  <headerFooter>
    <oddHeader xml:space="preserve">&amp;R&amp;"HG丸ｺﾞｼｯｸM-PRO,太字"&amp;14
</oddHeader>
    <oddFooter>&amp;C&amp;"HG丸ｺﾞｼｯｸM-PRO,標準"&amp;9&amp;P / &amp;N</oddFooter>
  </headerFooter>
  <rowBreaks count="2" manualBreakCount="2">
    <brk id="17" max="5" man="1"/>
    <brk id="2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様式（新潟県長岡市）</vt:lpstr>
      <vt:lpstr>記入例</vt:lpstr>
      <vt:lpstr>記載要領</vt:lpstr>
      <vt:lpstr>記載要領!Print_Area</vt:lpstr>
      <vt:lpstr>記入例!Print_Area</vt:lpstr>
      <vt:lpstr>'様式（新潟県長岡市）'!Print_Area</vt:lpstr>
      <vt:lpstr>記載要領!Print_Titles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2023-06-13T08:21:52Z</cp:lastPrinted>
  <dcterms:created xsi:type="dcterms:W3CDTF">2022-06-07T07:59:25Z</dcterms:created>
  <dcterms:modified xsi:type="dcterms:W3CDTF">2024-04-26T02:58:18Z</dcterms:modified>
</cp:coreProperties>
</file>