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6600" yWindow="525" windowWidth="19890" windowHeight="14895" activeTab="1"/>
  </bookViews>
  <sheets>
    <sheet name="様式第7号 データセンター等非機能要件" sheetId="4" r:id="rId1"/>
    <sheet name="様式第8号 システム対応確認表" sheetId="3" r:id="rId2"/>
  </sheets>
  <definedNames>
    <definedName name="_xlnm.Print_Area" localSheetId="0">'様式第7号 データセンター等非機能要件'!$A$1:$G$47</definedName>
    <definedName name="_xlnm.Print_Area" localSheetId="1">'様式第8号 システム対応確認表'!$A$1:$H$127</definedName>
    <definedName name="_xlnm.Print_Titles" localSheetId="0">'様式第7号 データセンター等非機能要件'!$1:$5</definedName>
    <definedName name="_xlnm.Print_Titles" localSheetId="1">'様式第8号 システム対応確認表'!$1:$5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7" i="4" l="1"/>
  <c r="G115" i="3" l="1"/>
  <c r="H115" i="3" s="1"/>
  <c r="H102" i="3"/>
  <c r="H104" i="3"/>
  <c r="H103" i="3"/>
  <c r="H101" i="3"/>
  <c r="G117" i="3"/>
  <c r="H117" i="3" s="1"/>
  <c r="G116" i="3"/>
  <c r="H116" i="3" s="1"/>
  <c r="G114" i="3"/>
  <c r="G113" i="3"/>
  <c r="G112" i="3"/>
  <c r="G111" i="3"/>
  <c r="G110" i="3"/>
  <c r="G109" i="3"/>
  <c r="G108" i="3"/>
  <c r="G107" i="3"/>
  <c r="G106" i="3"/>
  <c r="G100" i="3"/>
  <c r="F100" i="3"/>
  <c r="F101" i="3"/>
  <c r="F102" i="3"/>
  <c r="F103" i="3"/>
  <c r="H106" i="3" l="1"/>
  <c r="G118" i="3"/>
  <c r="H114" i="3"/>
  <c r="H111" i="3"/>
  <c r="H113" i="3"/>
  <c r="H110" i="3"/>
  <c r="H109" i="3"/>
  <c r="H108" i="3"/>
  <c r="H107" i="3"/>
  <c r="H112" i="3"/>
  <c r="F41" i="4"/>
  <c r="G45" i="4"/>
  <c r="G44" i="4"/>
  <c r="G43" i="4"/>
  <c r="G42" i="4"/>
  <c r="H119" i="3" l="1"/>
  <c r="H121" i="3" s="1"/>
</calcChain>
</file>

<file path=xl/sharedStrings.xml><?xml version="1.0" encoding="utf-8"?>
<sst xmlns="http://schemas.openxmlformats.org/spreadsheetml/2006/main" count="433" uniqueCount="315">
  <si>
    <t>施設・設備</t>
  </si>
  <si>
    <t>台帳登録</t>
  </si>
  <si>
    <t>構成機器管理</t>
  </si>
  <si>
    <t>条件指定検索</t>
  </si>
  <si>
    <t>ツリー検索</t>
  </si>
  <si>
    <t>図上検索</t>
  </si>
  <si>
    <t>帳票出力</t>
  </si>
  <si>
    <t>履歴管理</t>
  </si>
  <si>
    <t>異動管理</t>
  </si>
  <si>
    <t>維持管理履歴管理</t>
  </si>
  <si>
    <t>累積稼働時間管理</t>
  </si>
  <si>
    <t>世代管理</t>
  </si>
  <si>
    <t>ファイリング</t>
  </si>
  <si>
    <t>ファイル登録</t>
  </si>
  <si>
    <t>ファイル表示</t>
  </si>
  <si>
    <t>機器配置図等表示</t>
  </si>
  <si>
    <t>インポート</t>
  </si>
  <si>
    <t>○</t>
  </si>
  <si>
    <t>エクスポート</t>
  </si>
  <si>
    <t>①設備台帳</t>
    <phoneticPr fontId="3"/>
  </si>
  <si>
    <t>②工事台帳</t>
    <phoneticPr fontId="3"/>
  </si>
  <si>
    <t>工事情報登録</t>
  </si>
  <si>
    <t>設備紐づけ</t>
  </si>
  <si>
    <t>工事情報検索</t>
  </si>
  <si>
    <t>検索条件設定</t>
  </si>
  <si>
    <t>一覧出力</t>
  </si>
  <si>
    <t>帳票印刷</t>
  </si>
  <si>
    <t>工事台帳出力</t>
  </si>
  <si>
    <t>引継書出力</t>
  </si>
  <si>
    <t>図面等登録</t>
  </si>
  <si>
    <t>図面等参照</t>
  </si>
  <si>
    <t>③現況図管理</t>
    <phoneticPr fontId="3"/>
  </si>
  <si>
    <t>図面管理</t>
  </si>
  <si>
    <t>図面登録</t>
  </si>
  <si>
    <t>図面検索</t>
  </si>
  <si>
    <t>項目検索</t>
  </si>
  <si>
    <t>あいまい検索</t>
  </si>
  <si>
    <t>図面表示</t>
  </si>
  <si>
    <t>図面の拡大・縮小・スクロール、対角拡大、レイヤ画層のON/OFF切替ができ、図面が鮮明に表現できる。</t>
  </si>
  <si>
    <t>印刷</t>
  </si>
  <si>
    <t>ダウンロード</t>
  </si>
  <si>
    <t>現況図面と設備のリンク機能</t>
  </si>
  <si>
    <t>図面と図面のリンク機能</t>
  </si>
  <si>
    <t>④保守点検管理</t>
    <phoneticPr fontId="3"/>
  </si>
  <si>
    <t>点検計画</t>
  </si>
  <si>
    <t>(月例・年次)</t>
  </si>
  <si>
    <t>計画・実績表示</t>
  </si>
  <si>
    <t>計画表出力</t>
  </si>
  <si>
    <t>進捗管理</t>
  </si>
  <si>
    <t>点検実績管理</t>
  </si>
  <si>
    <t>カレンダー検索</t>
  </si>
  <si>
    <t>点検検索</t>
  </si>
  <si>
    <t>点検結果</t>
  </si>
  <si>
    <t>推移表示</t>
  </si>
  <si>
    <t>点検登録</t>
  </si>
  <si>
    <t>点検漏れチェック</t>
  </si>
  <si>
    <t>点検表出力</t>
  </si>
  <si>
    <t>事故故障</t>
  </si>
  <si>
    <t>事故故障検索</t>
  </si>
  <si>
    <t>事故故障詳細</t>
  </si>
  <si>
    <t>事故故障登録</t>
  </si>
  <si>
    <t>事故故障集計</t>
  </si>
  <si>
    <t>異常苦情</t>
  </si>
  <si>
    <t>異常苦情検索</t>
  </si>
  <si>
    <t>異常苦情詳細</t>
  </si>
  <si>
    <t>異常苦情登録</t>
  </si>
  <si>
    <t>異常苦情集計</t>
  </si>
  <si>
    <t>点検マスタ登録</t>
  </si>
  <si>
    <t>修繕計画</t>
  </si>
  <si>
    <t>異常故障状況</t>
  </si>
  <si>
    <t>異常故障検索</t>
  </si>
  <si>
    <t>異常故障表示</t>
  </si>
  <si>
    <t>故障・異常記録印刷</t>
  </si>
  <si>
    <t>点検結果から故障・異常記録表の帳票印刷ができる。</t>
  </si>
  <si>
    <t>部品・消耗品登録</t>
  </si>
  <si>
    <t>修繕メモ・ファイル登録</t>
  </si>
  <si>
    <t>⑤診断/分析</t>
    <phoneticPr fontId="3"/>
  </si>
  <si>
    <t>診断予定・実績</t>
  </si>
  <si>
    <t>予定・実績管理</t>
  </si>
  <si>
    <t>予定・実績登録</t>
  </si>
  <si>
    <t>対象設備追加・削除</t>
  </si>
  <si>
    <t>健全度登録</t>
  </si>
  <si>
    <t>診断表印刷</t>
  </si>
  <si>
    <t>推計分析</t>
  </si>
  <si>
    <t>劣化予測</t>
  </si>
  <si>
    <t>健全度判定</t>
  </si>
  <si>
    <t>施策算定</t>
  </si>
  <si>
    <t>施策調整</t>
  </si>
  <si>
    <t>単体検討</t>
  </si>
  <si>
    <t>設備群検討</t>
  </si>
  <si>
    <t>対策方針指定</t>
  </si>
  <si>
    <t>⑥更新計画</t>
    <phoneticPr fontId="3"/>
  </si>
  <si>
    <t>更新計画</t>
  </si>
  <si>
    <t>条件設定</t>
  </si>
  <si>
    <t>重要度設定</t>
  </si>
  <si>
    <t>リスク評価</t>
  </si>
  <si>
    <t>中長期的見通し</t>
  </si>
  <si>
    <t>更新計画設備群管理</t>
  </si>
  <si>
    <t>設備群管理</t>
  </si>
  <si>
    <t>対象設備管理</t>
  </si>
  <si>
    <t>修繕実績管理</t>
    <phoneticPr fontId="3"/>
  </si>
  <si>
    <t>点検マスタ管理</t>
    <phoneticPr fontId="3"/>
  </si>
  <si>
    <t>施設・設備台帳検索</t>
    <phoneticPr fontId="3"/>
  </si>
  <si>
    <t>施設・設備台帳登録</t>
    <phoneticPr fontId="3"/>
  </si>
  <si>
    <t>機能名称</t>
    <phoneticPr fontId="4"/>
  </si>
  <si>
    <t>サブ機能名称</t>
    <phoneticPr fontId="4"/>
  </si>
  <si>
    <t>機能概要</t>
    <phoneticPr fontId="4"/>
  </si>
  <si>
    <t>④保守点検管理(続き)</t>
    <rPh sb="8" eb="9">
      <t>ツヅ</t>
    </rPh>
    <phoneticPr fontId="3"/>
  </si>
  <si>
    <t>No.</t>
    <phoneticPr fontId="3"/>
  </si>
  <si>
    <t>大分類</t>
  </si>
  <si>
    <t>小分類</t>
  </si>
  <si>
    <t>仕様内容</t>
  </si>
  <si>
    <t>備考</t>
    <rPh sb="0" eb="2">
      <t>ビコウ</t>
    </rPh>
    <phoneticPr fontId="3"/>
  </si>
  <si>
    <t>可用性</t>
  </si>
  <si>
    <t>業務継続性</t>
  </si>
  <si>
    <t>システムの運用時間（稼働時間）は、原則として365日24時間とする（計画停止、保守を除く）。</t>
  </si>
  <si>
    <t>システム稼働率</t>
  </si>
  <si>
    <t>稼働時間内における一ケ月のシステム稼働率については、99％以上を確保すること。</t>
  </si>
  <si>
    <t>耐障害性</t>
  </si>
  <si>
    <t>災害対策</t>
  </si>
  <si>
    <t>回復性</t>
  </si>
  <si>
    <t>性能・拡張性</t>
    <phoneticPr fontId="4"/>
  </si>
  <si>
    <t>通常時の業務量</t>
    <phoneticPr fontId="4"/>
  </si>
  <si>
    <t>利用頻度：原則毎日。ただし、保守（計画停止、定期保守）等でやむをえない場合は除く。</t>
  </si>
  <si>
    <t>業務量増大時の負荷の分散</t>
  </si>
  <si>
    <t>繁忙時期や他システムの影響により、レスポンスの低下が見られた場合、若しくはその傾向がある場合は、負荷の分散を行う仕組みを検討・活用し、システムへの影響を軽減すること。</t>
  </si>
  <si>
    <t>性能目標数値</t>
    <rPh sb="4" eb="6">
      <t>スウチ</t>
    </rPh>
    <phoneticPr fontId="4"/>
  </si>
  <si>
    <t>・文字情報表示：5秒以内</t>
  </si>
  <si>
    <t>・検索結果表示：5秒以内</t>
  </si>
  <si>
    <t>運用・保守性</t>
    <rPh sb="3" eb="6">
      <t>ホシュセイ</t>
    </rPh>
    <phoneticPr fontId="4"/>
  </si>
  <si>
    <t>通常運用</t>
  </si>
  <si>
    <t>・運用業務では、障害発生防止の観点から、定期的な性能監視を行うこと。</t>
  </si>
  <si>
    <t>保守運用</t>
  </si>
  <si>
    <t>障害時運用</t>
  </si>
  <si>
    <t>運用環境</t>
  </si>
  <si>
    <t>サポート体制</t>
  </si>
  <si>
    <t>セキュリティ</t>
  </si>
  <si>
    <t>前提条件・制約条件</t>
    <phoneticPr fontId="4"/>
  </si>
  <si>
    <t>アクセス利用制限</t>
  </si>
  <si>
    <t>データの秘匿</t>
  </si>
  <si>
    <t>不正追跡</t>
  </si>
  <si>
    <t>システム環境</t>
    <rPh sb="4" eb="6">
      <t>カンキョウ</t>
    </rPh>
    <phoneticPr fontId="4"/>
  </si>
  <si>
    <t>システム特性</t>
  </si>
  <si>
    <t>同時利用ユーザ数：10名。</t>
    <rPh sb="0" eb="2">
      <t>ドウジ</t>
    </rPh>
    <rPh sb="2" eb="4">
      <t>リヨウ</t>
    </rPh>
    <phoneticPr fontId="4"/>
  </si>
  <si>
    <t>データセンターの設置環境</t>
  </si>
  <si>
    <t>データセンターの立地要件</t>
  </si>
  <si>
    <t>・半径100m以内に消防法における指定数以上の危険物製造施設や高圧ガス製造施設等がないこと。</t>
    <rPh sb="39" eb="40">
      <t>ナド</t>
    </rPh>
    <phoneticPr fontId="4"/>
  </si>
  <si>
    <t>施設要件</t>
  </si>
  <si>
    <t>・データセンターとして、ISMS認証やPマーク等を取得するなど情報セキュリティが堅固で、設備及びデータは日本国内に存在すること。</t>
    <phoneticPr fontId="4"/>
  </si>
  <si>
    <t>・自動火災報知システムが適切に設置され、排煙設備及び防火区画設備、難燃性部材を用いて延焼防止対策がとられていること。また、機器に影響を与えない自動消火設備を備えていること。</t>
  </si>
  <si>
    <t>・生体認証やRFIDタグなどを利用し、サーバ室までに多階層のセキュリティポイントを設け、強固なセキュリティ対策をしていること。</t>
  </si>
  <si>
    <t>・空調システムは24時間365日連続して稼動可能であること。空調機及び配水管周りに漏水検知システムを設置していること。</t>
  </si>
  <si>
    <t>・空調は冗長化を施し、温度及び湿度センサー等によりサーバ等機器の稼動温湿度条件以内に保つこと。</t>
  </si>
  <si>
    <t>検索条件を項目毎にリスト選択、直接入力及びそれらの組み合わせにより指定し、検索ができる。なお、文字列の直接入力の場合は、部分一致による検索ができる。</t>
    <rPh sb="7" eb="8">
      <t>ゴト</t>
    </rPh>
    <rPh sb="19" eb="20">
      <t>オヨ</t>
    </rPh>
    <phoneticPr fontId="3"/>
  </si>
  <si>
    <t>予め設定された分類体系による樹状図等を表示し、グラフィカルに検索条件を指定し、検索できる。</t>
    <rPh sb="17" eb="18">
      <t>ナド</t>
    </rPh>
    <phoneticPr fontId="3"/>
  </si>
  <si>
    <t>◎実装済</t>
  </si>
  <si>
    <t>◎</t>
    <phoneticPr fontId="3"/>
  </si>
  <si>
    <t>○</t>
    <phoneticPr fontId="3"/>
  </si>
  <si>
    <t>◎</t>
    <phoneticPr fontId="3"/>
  </si>
  <si>
    <t>○</t>
    <phoneticPr fontId="3"/>
  </si>
  <si>
    <t>◎</t>
    <phoneticPr fontId="3"/>
  </si>
  <si>
    <t>○</t>
    <phoneticPr fontId="3"/>
  </si>
  <si>
    <t>○</t>
    <phoneticPr fontId="3"/>
  </si>
  <si>
    <t>◎</t>
    <phoneticPr fontId="3"/>
  </si>
  <si>
    <t>○</t>
    <phoneticPr fontId="3"/>
  </si>
  <si>
    <t>必要度</t>
    <rPh sb="0" eb="3">
      <t>ヒツヨウド</t>
    </rPh>
    <phoneticPr fontId="3"/>
  </si>
  <si>
    <t>対応区分</t>
    <rPh sb="0" eb="2">
      <t>タイオウ</t>
    </rPh>
    <rPh sb="2" eb="4">
      <t>クブン</t>
    </rPh>
    <phoneticPr fontId="3"/>
  </si>
  <si>
    <t>タブレット機能</t>
    <rPh sb="5" eb="7">
      <t>キノウ</t>
    </rPh>
    <phoneticPr fontId="3"/>
  </si>
  <si>
    <t>⑦携帯端末</t>
    <rPh sb="1" eb="5">
      <t>ケイタイタンマツ</t>
    </rPh>
    <phoneticPr fontId="3"/>
  </si>
  <si>
    <t>◎</t>
    <phoneticPr fontId="3"/>
  </si>
  <si>
    <t>○</t>
    <phoneticPr fontId="3"/>
  </si>
  <si>
    <t>◎実装済</t>
    <phoneticPr fontId="3"/>
  </si>
  <si>
    <t>○対応可</t>
    <rPh sb="1" eb="4">
      <t>タイオウカ</t>
    </rPh>
    <phoneticPr fontId="3"/>
  </si>
  <si>
    <t>△要改造費</t>
    <rPh sb="1" eb="2">
      <t>ヨウ</t>
    </rPh>
    <rPh sb="2" eb="4">
      <t>カイゾウ</t>
    </rPh>
    <rPh sb="4" eb="5">
      <t>ヒ</t>
    </rPh>
    <phoneticPr fontId="3"/>
  </si>
  <si>
    <t>×対応不可</t>
    <rPh sb="1" eb="5">
      <t>タイオウフカ</t>
    </rPh>
    <phoneticPr fontId="3"/>
  </si>
  <si>
    <t>施設・設備台帳情報を登録／編集できる。</t>
    <phoneticPr fontId="3"/>
  </si>
  <si>
    <t>主機と補機（構成機器）の組み合せとして、構成機器情報を管理できる。</t>
    <phoneticPr fontId="3"/>
  </si>
  <si>
    <t>施設の建物配置を模した機器配置図（ブロック図）および、施設の処理系統を模した処理フロー図（ブロック図）を表示し、図面上の設備（図形）等を選択することにより、施設・設備台帳情報を表示できる。</t>
    <phoneticPr fontId="3"/>
  </si>
  <si>
    <t>施設・設備情報の帳票印刷ができる。</t>
    <phoneticPr fontId="3"/>
  </si>
  <si>
    <t>主機と補機の帳票印刷ができる。</t>
    <phoneticPr fontId="3"/>
  </si>
  <si>
    <t>施設・設備の設置・移設・撤去の履歴を登録／編集できる。</t>
    <phoneticPr fontId="3"/>
  </si>
  <si>
    <t>施設・設備に対する維持管理の履歴（取得・改良・撤去、修繕・補修、点検・オーバーホール等）を登録／編集できる。</t>
    <phoneticPr fontId="3"/>
  </si>
  <si>
    <t>施設・設備の累積稼働時間を蓄積し、経年推移や、他設備と対比した表示ができる。</t>
    <phoneticPr fontId="3"/>
  </si>
  <si>
    <t>設備の更新や取替を経た前世代、後世代の設備を順次参照するために設備の世代管理ができる。</t>
    <phoneticPr fontId="3"/>
  </si>
  <si>
    <t>設備単位の履歴一覧出力ができる。</t>
    <phoneticPr fontId="3"/>
  </si>
  <si>
    <t>詳細図面や文書のファイルを設備と関連づけて登録／編集できる。</t>
    <phoneticPr fontId="3"/>
  </si>
  <si>
    <t>ファイリングしたファイルの内容を表示できる。</t>
    <phoneticPr fontId="3"/>
  </si>
  <si>
    <t>設備とリンクが設定されている機器配置図等の一覧を表示できる。一覧から指定された図面を開き、図面上の設備を強調表示できる。</t>
    <phoneticPr fontId="3"/>
  </si>
  <si>
    <t>所定のExcelファイルに入力されたデータを一括で取り込み、施設・設備、機器台帳及び工事台帳の情報を更新できる。</t>
    <phoneticPr fontId="3"/>
  </si>
  <si>
    <t>施設・設備、機器台帳及び工事台帳の情報をExcelファイルに出力できる。</t>
    <phoneticPr fontId="3"/>
  </si>
  <si>
    <t>工事情報を登録／編集できる。</t>
    <phoneticPr fontId="3"/>
  </si>
  <si>
    <t>工事対象の施設・設備についてリンクを設定し、その施設・設備に対する工事概要、金額等を登録できる。</t>
    <phoneticPr fontId="3"/>
  </si>
  <si>
    <t>複数の任意の項目における選択肢との一致、あるいは、任意文字列の部分一致による検索ができる。</t>
    <phoneticPr fontId="3"/>
  </si>
  <si>
    <t>検索結果の一覧を定形様式やCSVファイルに出力できる。</t>
    <phoneticPr fontId="3"/>
  </si>
  <si>
    <t>登録した工事台帳情報により工事台帳をExcel帳票様式に出力できる。</t>
    <phoneticPr fontId="3"/>
  </si>
  <si>
    <t>登録した工事台帳情報により引継書をExcel帳票様式に出力できる。</t>
    <phoneticPr fontId="3"/>
  </si>
  <si>
    <t>図面や完成図書等のファイルを登録／編集できる。</t>
    <phoneticPr fontId="3"/>
  </si>
  <si>
    <t>図面や完成図書等のファイルを表示できる。</t>
    <phoneticPr fontId="3"/>
  </si>
  <si>
    <t>図面情報（図面名称、図面種別、種別（土建機電など））及び図面の属性情報とあわせ図面ファイルを登録し、属性情報を編集できる。</t>
    <phoneticPr fontId="3"/>
  </si>
  <si>
    <t>条件指定により図面を絞込み検索できる。</t>
    <phoneticPr fontId="3"/>
  </si>
  <si>
    <t>任意文字列により部分一致検索を行う事ができる。</t>
    <rPh sb="17" eb="18">
      <t>コト</t>
    </rPh>
    <phoneticPr fontId="3"/>
  </si>
  <si>
    <t>検索結果の一覧を定型様式やCSVファイルに出力できる。</t>
    <phoneticPr fontId="3"/>
  </si>
  <si>
    <t>図面情報（画像データ、CADデータ）を表示できる。</t>
    <phoneticPr fontId="3"/>
  </si>
  <si>
    <t>図面を印刷できる。</t>
    <phoneticPr fontId="3"/>
  </si>
  <si>
    <t>図面をPC等の所定フォルダに保存できる。</t>
    <phoneticPr fontId="3"/>
  </si>
  <si>
    <t>現況図面に設備マーク（図形）を登録することで図面から設備台帳を参照でき、逆に設備台帳から図面を参照する事ができるなどの双方向閲覧ができる。</t>
    <phoneticPr fontId="3"/>
  </si>
  <si>
    <t>一般平面図から平面図、平面図から断面図等、図面から別の図面を参照できる。</t>
    <phoneticPr fontId="3"/>
  </si>
  <si>
    <t>月例点検・年次点検の計画を機器単位で設定できる。</t>
    <phoneticPr fontId="3"/>
  </si>
  <si>
    <t>点検の区分、実施予定日、実施日、予定額、実施額を表示できる。</t>
    <phoneticPr fontId="3"/>
  </si>
  <si>
    <t>所属、事業所、期間を指定して、年次計画表、月次計画表、日次計画表を出力できる。</t>
    <phoneticPr fontId="3"/>
  </si>
  <si>
    <t>保全カレンダー上に実績及び計画を表示し、年単位、月単位、日単位で計画を設定できる。</t>
    <phoneticPr fontId="3"/>
  </si>
  <si>
    <t>点検の「予定」、「実績承認済み」、「異常あり」などの状態を、カレンダー上に識別して表示できる。</t>
    <phoneticPr fontId="3"/>
  </si>
  <si>
    <t>スケジューリングされた点検の予定日を過ぎた場合、その状況を容易に識別できるように表示できる。</t>
    <phoneticPr fontId="3"/>
  </si>
  <si>
    <t>所属、事業所、期間を指定して、保全カレンダーに点検の実施状況（計画・実績）を表示できる。</t>
    <phoneticPr fontId="3"/>
  </si>
  <si>
    <t>保全カレンダーに表示された点検を指定し、点検登録画面あるいは点検結果画面を表示できる。</t>
    <phoneticPr fontId="3"/>
  </si>
  <si>
    <t>点検結果の履歴を確認する場合等のため、所属、事業所、日付（範囲）を指定して検索し、特定の点検を選択できる。</t>
    <phoneticPr fontId="3"/>
  </si>
  <si>
    <t>指定された１回の点検の結果を表示できる。</t>
    <phoneticPr fontId="3"/>
  </si>
  <si>
    <t>指定した項目について、点検結果の履歴を一覧表およびグラフに表示できる。</t>
    <phoneticPr fontId="3"/>
  </si>
  <si>
    <t>点検結果を登録できる。その際に入力した内容が予め定めた基準値を逸脱する場合にアラート表示できる。</t>
    <phoneticPr fontId="3"/>
  </si>
  <si>
    <t>任意の点検日の欄を指定して、その日の点検結果の表示に遷移できる。</t>
    <phoneticPr fontId="3"/>
  </si>
  <si>
    <t>必須の点検項目のうち未入力箇所を表示できる。</t>
    <phoneticPr fontId="3"/>
  </si>
  <si>
    <t>指定した点検の点検項目、その点検の前回までの値等、タブレット端末で利用するためのデータを媒体に出力できる。</t>
    <phoneticPr fontId="3"/>
  </si>
  <si>
    <t>タブレット端末で登録した点検結果のデータ、写真等が登録された媒体から、点検結果及び写真等を取り出し、システムに登録できる。</t>
    <phoneticPr fontId="3"/>
  </si>
  <si>
    <t>点検結果をExcelファイルの帳票へ出力できる。</t>
    <phoneticPr fontId="3"/>
  </si>
  <si>
    <t>任意の項目を検索条件に指定して、事故故障を検索できる。</t>
    <phoneticPr fontId="3"/>
  </si>
  <si>
    <t>事故故障の内容を登録できる。</t>
    <phoneticPr fontId="3"/>
  </si>
  <si>
    <t>任意の項目を集計範囲と分類範囲に指定して分類集計できる</t>
    <phoneticPr fontId="3"/>
  </si>
  <si>
    <t>任意の項目を検索条件に指定して、異常苦情を検索できる。</t>
    <phoneticPr fontId="3"/>
  </si>
  <si>
    <t>１件の事故故障に対し、内容の詳細を表示、変更できる。</t>
    <rPh sb="8" eb="9">
      <t>タイ</t>
    </rPh>
    <phoneticPr fontId="3"/>
  </si>
  <si>
    <t>１件の異常苦情に対し、内容の詳細を表示、変更できる。</t>
    <rPh sb="8" eb="9">
      <t>タイ</t>
    </rPh>
    <phoneticPr fontId="3"/>
  </si>
  <si>
    <t>異常苦情の内容を登録できる。</t>
    <phoneticPr fontId="3"/>
  </si>
  <si>
    <t>任意の項目を集計範囲と分類範囲に指定して分類集計できる。</t>
    <phoneticPr fontId="3"/>
  </si>
  <si>
    <t>月例点検・年次点検等の点検区分、点検対象機器、機器毎の点検項目、点検順を設定できる。</t>
    <phoneticPr fontId="3"/>
  </si>
  <si>
    <t>アラート表示のために数値として入力する項目の上限値・下限値・標準値を設定できる。</t>
    <phoneticPr fontId="3"/>
  </si>
  <si>
    <t>リスト選択の項目には、選択肢を設定できる。</t>
    <phoneticPr fontId="3"/>
  </si>
  <si>
    <t>修繕計画を保全カレンダーにより表示できる。</t>
    <phoneticPr fontId="3"/>
  </si>
  <si>
    <t>点検にて異常のある設備を検索し、故障概要と対応状況を一覧できる。</t>
    <phoneticPr fontId="3"/>
  </si>
  <si>
    <t>修繕記録より類似の事例、同一設備の過去の事例等を検索できる。</t>
    <phoneticPr fontId="3"/>
  </si>
  <si>
    <t>修繕記録を表示できる。</t>
    <phoneticPr fontId="3"/>
  </si>
  <si>
    <t>緊急時の未使用部品や消耗品、修繕後の交換部品や消耗品を登録できる。</t>
    <rPh sb="0" eb="3">
      <t>キンキュウジ</t>
    </rPh>
    <rPh sb="4" eb="7">
      <t>ミシヨウ</t>
    </rPh>
    <rPh sb="7" eb="9">
      <t>ブヒン</t>
    </rPh>
    <rPh sb="10" eb="13">
      <t>ショウモウヒン</t>
    </rPh>
    <rPh sb="16" eb="17">
      <t>ゴ</t>
    </rPh>
    <phoneticPr fontId="3"/>
  </si>
  <si>
    <t>修繕内容のメモ書き（設定変更や操作など）や、業者からの報告書のファイルを登録できる。</t>
    <phoneticPr fontId="3"/>
  </si>
  <si>
    <t>機能診断（健全度評価）の予定・実績を管理できる。</t>
    <phoneticPr fontId="3"/>
  </si>
  <si>
    <t>機能診断（健全度評価）の予定・実績を登録できる。</t>
    <phoneticPr fontId="3"/>
  </si>
  <si>
    <t>機能診断（健全度評価）対象設備の検索・選択、診断（健全度）結果をインポート・エクスポートできる。</t>
    <phoneticPr fontId="3"/>
  </si>
  <si>
    <t>施設・設備の健全度診断の記録を登録／編集／判定できる。</t>
    <phoneticPr fontId="3"/>
  </si>
  <si>
    <t>診断表を出力できる。</t>
    <phoneticPr fontId="3"/>
  </si>
  <si>
    <t>診断結果とあわせて、各設備の設置年度、直近の整備年度等のデータを参照し、劣化の推移を予測できる。</t>
    <phoneticPr fontId="3"/>
  </si>
  <si>
    <t>計画目標年次における健全度により対策の要否を判定できる。</t>
    <phoneticPr fontId="3"/>
  </si>
  <si>
    <t>改築更新、長寿命化策の選定条件を設定し、改築更新、長寿命化策の予定をシミュレーションできる。</t>
    <phoneticPr fontId="3"/>
  </si>
  <si>
    <t>シミュレーションによって自動設定された施策の内容や実施年度を基に手動でスケジュール調整を行う事ができる。</t>
    <rPh sb="30" eb="31">
      <t>モト</t>
    </rPh>
    <rPh sb="46" eb="47">
      <t>コト</t>
    </rPh>
    <phoneticPr fontId="3"/>
  </si>
  <si>
    <t>複数の設備を選択して、アクションを統合した費用比較ができる。</t>
    <phoneticPr fontId="3"/>
  </si>
  <si>
    <t>ユーザーが結果を判断して、アクションより１ケースを選択できる。</t>
    <phoneticPr fontId="3"/>
  </si>
  <si>
    <t>機能面、能力面の設定により個々の設備に重要度を設定できる。</t>
    <phoneticPr fontId="3"/>
  </si>
  <si>
    <t>健全度と重要度を利用しリスク値を算定するとともに、リスクマトリクスを利用してリスク値をもとにリスクランクを設定できる。</t>
    <phoneticPr fontId="3"/>
  </si>
  <si>
    <t>健全度、リスクランクに基準値を設定し、あるいは、予算枠を設定して、健全度、リスクランク、更新の長期的見通しを推定できる。</t>
    <phoneticPr fontId="3"/>
  </si>
  <si>
    <t>設備群名称、事業、事業所名の基本情報、耐用年数、開始年月日、推定工事費などの条件を設定できる。</t>
    <phoneticPr fontId="3"/>
  </si>
  <si>
    <t>更新計画対象設備を選択/削除するとともに、設備群の代表設備を指定できる。</t>
    <phoneticPr fontId="3"/>
  </si>
  <si>
    <t>システムと連携し、現場での情報入出力を行うことができる。</t>
    <rPh sb="5" eb="7">
      <t>レンケイ</t>
    </rPh>
    <rPh sb="9" eb="11">
      <t>ゲンバ</t>
    </rPh>
    <rPh sb="13" eb="15">
      <t>ジョウホウ</t>
    </rPh>
    <rPh sb="15" eb="18">
      <t>ニュウシュツリョク</t>
    </rPh>
    <rPh sb="19" eb="20">
      <t>オコナ</t>
    </rPh>
    <phoneticPr fontId="3"/>
  </si>
  <si>
    <r>
      <t>大中小分類（例、</t>
    </r>
    <r>
      <rPr>
        <sz val="11"/>
        <rFont val="ＭＳ ゴシック"/>
        <family val="3"/>
        <charset val="128"/>
      </rPr>
      <t>妙見浄水場</t>
    </r>
    <r>
      <rPr>
        <sz val="11"/>
        <color theme="1"/>
        <rFont val="ＭＳ ゴシック"/>
        <family val="3"/>
        <charset val="128"/>
      </rPr>
      <t>）のほか、複数の分類体系を設定できる。</t>
    </r>
    <rPh sb="8" eb="13">
      <t>ミョウケンジョウスイジョウ</t>
    </rPh>
    <phoneticPr fontId="3"/>
  </si>
  <si>
    <t>サーバはストレージ冗長化（RAID）など業務継続性の要件を満たす機器を導入すること。</t>
    <phoneticPr fontId="3"/>
  </si>
  <si>
    <t>災害時を想定して、システム環境一式とバックアップデータの外部保管を行い、発注者に所在や日時を通知すること。</t>
    <rPh sb="36" eb="39">
      <t>ハッチュウシャ</t>
    </rPh>
    <rPh sb="40" eb="42">
      <t>ショザイ</t>
    </rPh>
    <rPh sb="43" eb="45">
      <t>ニチジ</t>
    </rPh>
    <rPh sb="46" eb="48">
      <t>ツウチ</t>
    </rPh>
    <phoneticPr fontId="3"/>
  </si>
  <si>
    <t>復旧用製品（バックアップ・リカバリを行う製品）を使用しない手作業の復旧を想定すること。</t>
    <phoneticPr fontId="3"/>
  </si>
  <si>
    <t>代表的機能の通常時レスポンス（応答時間）の目標値を次のとおり設定すること。</t>
    <phoneticPr fontId="3"/>
  </si>
  <si>
    <t>運用時間やバックアップ範囲について次の通り設定すること。</t>
    <phoneticPr fontId="3"/>
  </si>
  <si>
    <t>定期保守や計画停止でシステムを停止させる場合、4日以上前に郵送やメール、電話等、複数の手法で確実に通知すること。ただし緊急の場合は同様の手法で、できる限り速やかに通知すること。</t>
    <phoneticPr fontId="3"/>
  </si>
  <si>
    <t>データセンターの故障や、ポータルサイトの障害が発生した場合には、早期復旧に向けて回復に努めること。ただし提供者の資産およびサービス利用契約の対象に該当しない機器等の故障については利用者の責にて発注者が対応を行うものとするが、それら想定機器等については予め発注者に提示及び想定金額を明示し、承認を得ること。</t>
    <phoneticPr fontId="4"/>
  </si>
  <si>
    <t>運用環境と同一の開発用環境を設置し、試験用環境も兼ねること。ただし、データについては個人情報を省くなど、一部のデータについてのみの実装とする。</t>
    <phoneticPr fontId="3"/>
  </si>
  <si>
    <t>必要なハードウェア/ソフトウェアのSLAメニューを設定し、保守契約を行うこと。</t>
    <phoneticPr fontId="3"/>
  </si>
  <si>
    <t>長岡市個人情報保護条例、長岡市情報セキュリティポリシーを遵守すること。</t>
    <rPh sb="0" eb="2">
      <t>ナガオカ</t>
    </rPh>
    <rPh sb="2" eb="3">
      <t>シ</t>
    </rPh>
    <rPh sb="3" eb="5">
      <t>コジン</t>
    </rPh>
    <rPh sb="5" eb="7">
      <t>ジョウホウ</t>
    </rPh>
    <rPh sb="7" eb="9">
      <t>ホゴ</t>
    </rPh>
    <rPh sb="9" eb="11">
      <t>ジョウレイ</t>
    </rPh>
    <rPh sb="12" eb="14">
      <t>ナガオカ</t>
    </rPh>
    <rPh sb="14" eb="15">
      <t>シ</t>
    </rPh>
    <rPh sb="15" eb="17">
      <t>ジョウホウ</t>
    </rPh>
    <rPh sb="28" eb="30">
      <t>ジュンシュ</t>
    </rPh>
    <phoneticPr fontId="4"/>
  </si>
  <si>
    <t>認証された主体（ユーザ）に対して、データ利用の制限を行えるようにすること。</t>
    <phoneticPr fontId="3"/>
  </si>
  <si>
    <t>データの暗号化やパスワード設定等によりデータを保護するなどの対策を講じること。</t>
    <phoneticPr fontId="3"/>
  </si>
  <si>
    <t>不正行為を検知し追跡するために、ログ取得（ユーザ認証と操作ログ）が可能であること。</t>
    <phoneticPr fontId="3"/>
  </si>
  <si>
    <t>◎実施可能</t>
    <rPh sb="1" eb="5">
      <t>ジッシカノウ</t>
    </rPh>
    <phoneticPr fontId="3"/>
  </si>
  <si>
    <t>◎</t>
    <phoneticPr fontId="3"/>
  </si>
  <si>
    <t>○</t>
    <phoneticPr fontId="3"/>
  </si>
  <si>
    <t>◎実装済</t>
    <rPh sb="1" eb="4">
      <t>ジッソウズ</t>
    </rPh>
    <phoneticPr fontId="3"/>
  </si>
  <si>
    <t>○対応可</t>
    <rPh sb="1" eb="4">
      <t>タイオウカ</t>
    </rPh>
    <phoneticPr fontId="3"/>
  </si>
  <si>
    <t>△要改造費</t>
    <rPh sb="1" eb="5">
      <t>ヨウカイゾウヒ</t>
    </rPh>
    <phoneticPr fontId="3"/>
  </si>
  <si>
    <t>×対応不可</t>
    <rPh sb="1" eb="5">
      <t>タイオウフカ</t>
    </rPh>
    <phoneticPr fontId="3"/>
  </si>
  <si>
    <t>合計</t>
    <rPh sb="0" eb="2">
      <t>ゴウケイ</t>
    </rPh>
    <phoneticPr fontId="3"/>
  </si>
  <si>
    <t>○</t>
    <phoneticPr fontId="3"/>
  </si>
  <si>
    <t>○</t>
    <phoneticPr fontId="3"/>
  </si>
  <si>
    <t>⑧その他機能</t>
    <rPh sb="3" eb="4">
      <t>タ</t>
    </rPh>
    <rPh sb="4" eb="6">
      <t>キノウ</t>
    </rPh>
    <phoneticPr fontId="3"/>
  </si>
  <si>
    <t>その他に長岡市水道局に有用であり、実装済みの機能がある場合に追加入力してください。（３件まで）</t>
    <rPh sb="2" eb="3">
      <t>ホカ</t>
    </rPh>
    <rPh sb="17" eb="20">
      <t>ジッソウズ</t>
    </rPh>
    <rPh sb="22" eb="24">
      <t>キノウ</t>
    </rPh>
    <rPh sb="27" eb="29">
      <t>バアイ</t>
    </rPh>
    <rPh sb="30" eb="32">
      <t>ツイカ</t>
    </rPh>
    <rPh sb="32" eb="34">
      <t>ニュウリョク</t>
    </rPh>
    <rPh sb="43" eb="44">
      <t>ケン</t>
    </rPh>
    <phoneticPr fontId="3"/>
  </si>
  <si>
    <t>各アクションについてLCCを算出できる。また年あたり費用の最小アクションを基準として複数のアクション間の費用比較ができる。</t>
    <phoneticPr fontId="3"/>
  </si>
  <si>
    <t>シミュレーション期間、リスクマトリクス、重要度ランク区分、機能面重要度設定基準、重要度、工事費年次別配分方法、上位計画等による改築更新または廃止年度、年次別の予算枠等を設定できる。</t>
    <rPh sb="82" eb="83">
      <t>トウ</t>
    </rPh>
    <phoneticPr fontId="3"/>
  </si>
  <si>
    <t>現場通信機能</t>
    <rPh sb="0" eb="2">
      <t>ゲンバ</t>
    </rPh>
    <rPh sb="2" eb="6">
      <t>ツウシンキノウ</t>
    </rPh>
    <phoneticPr fontId="3"/>
  </si>
  <si>
    <t>オフラインモード機能</t>
    <rPh sb="8" eb="10">
      <t>キノウ</t>
    </rPh>
    <phoneticPr fontId="3"/>
  </si>
  <si>
    <t>システムから事前にデータフォーム等の入出力を行うことができ、地下等で通信できない環境においてもデータ入力が可能で、登録等を事後に行うことができる。</t>
    <rPh sb="6" eb="8">
      <t>ジゼン</t>
    </rPh>
    <rPh sb="16" eb="17">
      <t>トウ</t>
    </rPh>
    <rPh sb="18" eb="21">
      <t>ニュウシュツリョク</t>
    </rPh>
    <rPh sb="22" eb="23">
      <t>オコナ</t>
    </rPh>
    <rPh sb="30" eb="33">
      <t>チカナド</t>
    </rPh>
    <rPh sb="34" eb="36">
      <t>ツウシン</t>
    </rPh>
    <rPh sb="40" eb="42">
      <t>カンキョウ</t>
    </rPh>
    <rPh sb="50" eb="52">
      <t>ニュウリョク</t>
    </rPh>
    <rPh sb="53" eb="55">
      <t>カノウ</t>
    </rPh>
    <rPh sb="57" eb="59">
      <t>トウロク</t>
    </rPh>
    <rPh sb="59" eb="60">
      <t>トウ</t>
    </rPh>
    <rPh sb="61" eb="63">
      <t>ジゴ</t>
    </rPh>
    <rPh sb="64" eb="65">
      <t>オコナ</t>
    </rPh>
    <phoneticPr fontId="3"/>
  </si>
  <si>
    <t>成果品をデータ入力用フォーマットにより業者から作成してもらうことにより容易に登録できる。</t>
    <phoneticPr fontId="3"/>
  </si>
  <si>
    <t>成果品データ登録</t>
    <rPh sb="2" eb="3">
      <t>ヒン</t>
    </rPh>
    <phoneticPr fontId="3"/>
  </si>
  <si>
    <t>⑧他システムとの連携</t>
    <rPh sb="1" eb="2">
      <t>タ</t>
    </rPh>
    <rPh sb="8" eb="10">
      <t>レンケイ</t>
    </rPh>
    <phoneticPr fontId="3"/>
  </si>
  <si>
    <t>マッピングシステム</t>
    <phoneticPr fontId="3"/>
  </si>
  <si>
    <t>資産台帳システム</t>
    <rPh sb="0" eb="4">
      <t>シサンダイチョウ</t>
    </rPh>
    <phoneticPr fontId="3"/>
  </si>
  <si>
    <t>連携機能</t>
    <rPh sb="0" eb="2">
      <t>レンケイ</t>
    </rPh>
    <rPh sb="2" eb="4">
      <t>キノウ</t>
    </rPh>
    <phoneticPr fontId="3"/>
  </si>
  <si>
    <t>・メインサイトのデータセンターは、国内に立地していること。また、海岸線から内陸部に向かって5ｋｍ、または津波被害想定マップ外に立地しており、津波被害想定時にも孤立しないこと。</t>
    <phoneticPr fontId="3"/>
  </si>
  <si>
    <t>・無停電電源装置及び非常用発電設備により、外部からの燃料補給なしで２４時間以上無停電で電源を供給できること。</t>
    <rPh sb="21" eb="23">
      <t>ガイブ</t>
    </rPh>
    <rPh sb="26" eb="28">
      <t>ネンリョウ</t>
    </rPh>
    <rPh sb="28" eb="30">
      <t>ホキュウ</t>
    </rPh>
    <rPh sb="35" eb="37">
      <t>ジカン</t>
    </rPh>
    <rPh sb="37" eb="39">
      <t>イジョウ</t>
    </rPh>
    <phoneticPr fontId="3"/>
  </si>
  <si>
    <t>データ保護の観点から、週末単位でのバックアップ取得を行い、過去６ヶ月間のバックアップデータを保持すること。</t>
    <phoneticPr fontId="3"/>
  </si>
  <si>
    <t>JDCCティア３以上であること。</t>
    <phoneticPr fontId="3"/>
  </si>
  <si>
    <t>・現行建築基準法に規定されている耐震性能以上のデータセンターで運用されていること。現行建築基準法で規定されている耐火建築物または準耐火建築物以上であること。</t>
    <rPh sb="20" eb="22">
      <t>イジョウ</t>
    </rPh>
    <rPh sb="70" eb="72">
      <t>イジョウ</t>
    </rPh>
    <phoneticPr fontId="4"/>
  </si>
  <si>
    <t>・通常において平日の運用時間について少なくとも9時30分～17時の問い合わせサポートを確保すること。</t>
    <rPh sb="18" eb="19">
      <t>スク</t>
    </rPh>
    <phoneticPr fontId="3"/>
  </si>
  <si>
    <t>既存資産台帳システム番号と連動できる。</t>
    <rPh sb="0" eb="2">
      <t>キゾン</t>
    </rPh>
    <rPh sb="2" eb="6">
      <t>シサンダイチョウ</t>
    </rPh>
    <rPh sb="10" eb="12">
      <t>バンゴウ</t>
    </rPh>
    <rPh sb="13" eb="15">
      <t>レンドウ</t>
    </rPh>
    <phoneticPr fontId="3"/>
  </si>
  <si>
    <t>既存マッピングシステムデータをインポートし施設台帳データと合わせて各種解析ができる。</t>
    <rPh sb="0" eb="2">
      <t>キゾン</t>
    </rPh>
    <rPh sb="21" eb="25">
      <t>シセツダイチョウ</t>
    </rPh>
    <rPh sb="29" eb="30">
      <t>ア</t>
    </rPh>
    <rPh sb="33" eb="35">
      <t>カクシュ</t>
    </rPh>
    <rPh sb="35" eb="37">
      <t>カイセキ</t>
    </rPh>
    <phoneticPr fontId="3"/>
  </si>
  <si>
    <t>△</t>
    <phoneticPr fontId="3"/>
  </si>
  <si>
    <t>△</t>
    <phoneticPr fontId="3"/>
  </si>
  <si>
    <t>△</t>
    <phoneticPr fontId="3"/>
  </si>
  <si>
    <t>データセンター適合確認表</t>
    <rPh sb="7" eb="9">
      <t>テキゴウ</t>
    </rPh>
    <rPh sb="9" eb="11">
      <t>カクニン</t>
    </rPh>
    <rPh sb="11" eb="12">
      <t>ヒョウ</t>
    </rPh>
    <phoneticPr fontId="4"/>
  </si>
  <si>
    <t>システム対応確認表</t>
    <rPh sb="4" eb="6">
      <t>タイオウ</t>
    </rPh>
    <rPh sb="6" eb="8">
      <t>カクニン</t>
    </rPh>
    <rPh sb="8" eb="9">
      <t>ヒョウ</t>
    </rPh>
    <phoneticPr fontId="3"/>
  </si>
  <si>
    <t>事業者名：</t>
    <rPh sb="0" eb="4">
      <t>ジギョウシャメイ</t>
    </rPh>
    <phoneticPr fontId="3"/>
  </si>
  <si>
    <t>事業者名：</t>
    <phoneticPr fontId="3"/>
  </si>
  <si>
    <t>選択してください
　　↓</t>
    <rPh sb="0" eb="2">
      <t>センタク</t>
    </rPh>
    <phoneticPr fontId="3"/>
  </si>
  <si>
    <t>（様式第８号）</t>
    <rPh sb="1" eb="3">
      <t>ヨウシキ</t>
    </rPh>
    <rPh sb="3" eb="4">
      <t>ダイ</t>
    </rPh>
    <rPh sb="5" eb="6">
      <t>ゴウ</t>
    </rPh>
    <phoneticPr fontId="3"/>
  </si>
  <si>
    <t>（様式第７号）</t>
    <rPh sb="1" eb="3">
      <t>ヨウシキ</t>
    </rPh>
    <rPh sb="3" eb="4">
      <t>ダイ</t>
    </rPh>
    <rPh sb="5" eb="6">
      <t>ゴウ</t>
    </rPh>
    <phoneticPr fontId="3"/>
  </si>
  <si>
    <r>
      <t>対応区分欄には、提案パッケージが仕様を満たしているかどうかを、下記の対応欄から選択してください。
「◎」：機能実装済
「〇」：機能をパッケージに合わせることで、同等以上のことが対応可能
「△」：機能を満たすためにはカスタマイズが必要
「×」：機能が実施不可能
※カスタマイズの必要がある場合は、備考欄にその対応時期・概算費用を記入し、必要に応じて理由等を簡潔に記入すること。その際には様式第１２号「業務委託費用見積書」の</t>
    </r>
    <r>
      <rPr>
        <u val="double"/>
        <sz val="11"/>
        <rFont val="ＭＳ ゴシック"/>
        <family val="3"/>
        <charset val="128"/>
      </rPr>
      <t>金額に含めること。</t>
    </r>
    <rPh sb="0" eb="2">
      <t>タイオウ</t>
    </rPh>
    <rPh sb="2" eb="4">
      <t>クブン</t>
    </rPh>
    <rPh sb="4" eb="5">
      <t>ラン</t>
    </rPh>
    <rPh sb="8" eb="10">
      <t>テイアン</t>
    </rPh>
    <rPh sb="16" eb="18">
      <t>シヨウ</t>
    </rPh>
    <rPh sb="19" eb="20">
      <t>ミ</t>
    </rPh>
    <rPh sb="31" eb="33">
      <t>カキ</t>
    </rPh>
    <rPh sb="34" eb="37">
      <t>タイオウラン</t>
    </rPh>
    <rPh sb="39" eb="41">
      <t>センタク</t>
    </rPh>
    <rPh sb="53" eb="55">
      <t>キノウ</t>
    </rPh>
    <rPh sb="63" eb="65">
      <t>キノウ</t>
    </rPh>
    <rPh sb="72" eb="73">
      <t>ア</t>
    </rPh>
    <rPh sb="80" eb="82">
      <t>ドウトウ</t>
    </rPh>
    <rPh sb="82" eb="84">
      <t>イジョウ</t>
    </rPh>
    <rPh sb="88" eb="90">
      <t>タイオウ</t>
    </rPh>
    <rPh sb="90" eb="92">
      <t>カノウ</t>
    </rPh>
    <rPh sb="97" eb="99">
      <t>キノウ</t>
    </rPh>
    <rPh sb="100" eb="101">
      <t>ミ</t>
    </rPh>
    <rPh sb="114" eb="116">
      <t>ヒツヨウ</t>
    </rPh>
    <rPh sb="121" eb="123">
      <t>キノウ</t>
    </rPh>
    <rPh sb="124" eb="126">
      <t>ジッシ</t>
    </rPh>
    <rPh sb="126" eb="129">
      <t>フカノウ</t>
    </rPh>
    <rPh sb="139" eb="141">
      <t>ヒツヨウ</t>
    </rPh>
    <rPh sb="144" eb="146">
      <t>バアイ</t>
    </rPh>
    <rPh sb="148" eb="150">
      <t>ビコウ</t>
    </rPh>
    <rPh sb="150" eb="151">
      <t>ラン</t>
    </rPh>
    <rPh sb="154" eb="156">
      <t>タイオウ</t>
    </rPh>
    <rPh sb="156" eb="158">
      <t>ジキ</t>
    </rPh>
    <rPh sb="159" eb="161">
      <t>ガイサン</t>
    </rPh>
    <rPh sb="161" eb="163">
      <t>ヒヨウ</t>
    </rPh>
    <rPh sb="164" eb="166">
      <t>キニュウ</t>
    </rPh>
    <rPh sb="168" eb="170">
      <t>ヒツヨウ</t>
    </rPh>
    <rPh sb="171" eb="172">
      <t>オウ</t>
    </rPh>
    <rPh sb="181" eb="183">
      <t>キニュウ</t>
    </rPh>
    <rPh sb="190" eb="191">
      <t>サイ</t>
    </rPh>
    <rPh sb="193" eb="195">
      <t>ヨウシキ</t>
    </rPh>
    <rPh sb="195" eb="196">
      <t>ダイ</t>
    </rPh>
    <rPh sb="198" eb="199">
      <t>ゴウ</t>
    </rPh>
    <rPh sb="200" eb="202">
      <t>ギョウム</t>
    </rPh>
    <rPh sb="202" eb="204">
      <t>イタク</t>
    </rPh>
    <rPh sb="204" eb="205">
      <t>ヒ</t>
    </rPh>
    <rPh sb="205" eb="206">
      <t>ヨウ</t>
    </rPh>
    <rPh sb="206" eb="209">
      <t>ミツモリショ</t>
    </rPh>
    <rPh sb="211" eb="213">
      <t>キンガク</t>
    </rPh>
    <rPh sb="214" eb="215">
      <t>フク</t>
    </rPh>
    <phoneticPr fontId="4"/>
  </si>
  <si>
    <r>
      <t>対応区分の欄には、提案パッケージが仕様を満たしているかどうかを、下記の記号から選択してください。
「◎」：実施可能
「〇」：仕様を変更しパッケージに合わせることで、同等以上のことが実施可能である。
「△」：仕様を満たすためにはカスタマイズが必要である。
「×」：仕様が実施不可能である。
※カスタマイズを行う場合は、備考欄にその対応時期、費用や理由等を簡潔に記入すること。その際には様式第１２号「業務委託費用見積書」の金額に</t>
    </r>
    <r>
      <rPr>
        <u val="double"/>
        <sz val="11"/>
        <rFont val="ＭＳ ゴシック"/>
        <family val="3"/>
        <charset val="128"/>
      </rPr>
      <t>含めること。</t>
    </r>
    <rPh sb="0" eb="2">
      <t>タイオウ</t>
    </rPh>
    <rPh sb="2" eb="4">
      <t>クブン</t>
    </rPh>
    <rPh sb="5" eb="6">
      <t>ラン</t>
    </rPh>
    <rPh sb="9" eb="11">
      <t>テイアン</t>
    </rPh>
    <rPh sb="17" eb="19">
      <t>シヨウ</t>
    </rPh>
    <rPh sb="20" eb="21">
      <t>ミ</t>
    </rPh>
    <rPh sb="32" eb="34">
      <t>カキ</t>
    </rPh>
    <rPh sb="35" eb="37">
      <t>キゴウ</t>
    </rPh>
    <rPh sb="39" eb="41">
      <t>センタク</t>
    </rPh>
    <rPh sb="53" eb="55">
      <t>ジッシ</t>
    </rPh>
    <rPh sb="55" eb="57">
      <t>カノウ</t>
    </rPh>
    <rPh sb="62" eb="64">
      <t>シヨウ</t>
    </rPh>
    <rPh sb="65" eb="67">
      <t>ヘンコウ</t>
    </rPh>
    <rPh sb="74" eb="75">
      <t>ア</t>
    </rPh>
    <rPh sb="82" eb="84">
      <t>ドウトウ</t>
    </rPh>
    <rPh sb="84" eb="86">
      <t>イジョウ</t>
    </rPh>
    <rPh sb="90" eb="92">
      <t>ジッシ</t>
    </rPh>
    <rPh sb="92" eb="94">
      <t>カノウ</t>
    </rPh>
    <rPh sb="103" eb="105">
      <t>シヨウ</t>
    </rPh>
    <rPh sb="106" eb="107">
      <t>ミ</t>
    </rPh>
    <rPh sb="120" eb="122">
      <t>ヒツヨウ</t>
    </rPh>
    <rPh sb="131" eb="133">
      <t>シヨウ</t>
    </rPh>
    <rPh sb="134" eb="136">
      <t>ジッシ</t>
    </rPh>
    <rPh sb="136" eb="139">
      <t>フカノウ</t>
    </rPh>
    <rPh sb="152" eb="153">
      <t>オコナ</t>
    </rPh>
    <rPh sb="154" eb="156">
      <t>バアイ</t>
    </rPh>
    <rPh sb="158" eb="160">
      <t>ビコウ</t>
    </rPh>
    <rPh sb="160" eb="161">
      <t>ラン</t>
    </rPh>
    <rPh sb="164" eb="166">
      <t>タイオウ</t>
    </rPh>
    <rPh sb="166" eb="168">
      <t>ジキ</t>
    </rPh>
    <rPh sb="169" eb="171">
      <t>ヒヨウ</t>
    </rPh>
    <rPh sb="172" eb="174">
      <t>リユウ</t>
    </rPh>
    <rPh sb="174" eb="175">
      <t>トウ</t>
    </rPh>
    <rPh sb="176" eb="178">
      <t>カンケツ</t>
    </rPh>
    <rPh sb="179" eb="181">
      <t>キニュウ</t>
    </rPh>
    <rPh sb="188" eb="189">
      <t>サイ</t>
    </rPh>
    <rPh sb="191" eb="193">
      <t>ヨウシキ</t>
    </rPh>
    <rPh sb="193" eb="194">
      <t>ダイ</t>
    </rPh>
    <rPh sb="196" eb="197">
      <t>ゴウ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</si>
</sst>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6" formatCode="&quot;¥&quot;#,##0;[Red]&quot;¥&quot;\-#,##0"/>
    <numFmt numFmtId="176" formatCode="&quot;総合計    &quot;General"/>
  </numFmts>
  <fonts count="15"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sz val="11"/>
      <color theme="1"/>
      <name val="ＭＳ ゴシック"/>
      <family val="3"/>
      <charset val="128"/>
    </font>
    <font>
      <sz val="10"/>
      <color theme="1"/>
      <name val="ＭＳ ゴシック"/>
      <family val="3"/>
      <charset val="128"/>
    </font>
    <font>
      <sz val="11"/>
      <name val="ＭＳ ゴシック"/>
      <family val="3"/>
      <charset val="128"/>
    </font>
    <font>
      <sz val="11"/>
      <name val="游ゴシック"/>
      <family val="3"/>
      <charset val="128"/>
      <scheme val="minor"/>
    </font>
    <font>
      <sz val="12"/>
      <name val="游ゴシック"/>
      <family val="3"/>
      <charset val="128"/>
      <scheme val="minor"/>
    </font>
    <font>
      <u val="double"/>
      <sz val="11"/>
      <name val="ＭＳ ゴシック"/>
      <family val="3"/>
      <charset val="128"/>
    </font>
    <font>
      <b/>
      <sz val="14"/>
      <color theme="1"/>
      <name val="ＭＳ ゴシック"/>
      <family val="3"/>
      <charset val="128"/>
    </font>
    <font>
      <sz val="14"/>
      <color theme="1"/>
      <name val="游ゴシック"/>
      <family val="2"/>
      <charset val="128"/>
      <scheme val="minor"/>
    </font>
    <font>
      <b/>
      <sz val="14"/>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0.14996795556505021"/>
        <bgColor indexed="64"/>
      </patternFill>
    </fill>
  </fills>
  <borders count="5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bottom style="hair">
        <color indexed="64"/>
      </bottom>
      <diagonal/>
    </border>
    <border>
      <left style="double">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thin">
        <color indexed="64"/>
      </top>
      <bottom style="double">
        <color indexed="64"/>
      </bottom>
      <diagonal/>
    </border>
    <border>
      <left style="double">
        <color auto="1"/>
      </left>
      <right style="double">
        <color auto="1"/>
      </right>
      <top style="double">
        <color auto="1"/>
      </top>
      <bottom style="double">
        <color auto="1"/>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double">
        <color indexed="64"/>
      </right>
      <top/>
      <bottom/>
      <diagonal/>
    </border>
    <border>
      <left style="double">
        <color indexed="64"/>
      </left>
      <right style="thin">
        <color indexed="64"/>
      </right>
      <top/>
      <bottom/>
      <diagonal/>
    </border>
    <border diagonalUp="1">
      <left style="thin">
        <color indexed="64"/>
      </left>
      <right style="double">
        <color indexed="64"/>
      </right>
      <top style="double">
        <color indexed="64"/>
      </top>
      <bottom style="hair">
        <color indexed="64"/>
      </bottom>
      <diagonal style="thin">
        <color indexed="64"/>
      </diagonal>
    </border>
    <border diagonalUp="1">
      <left style="thin">
        <color indexed="64"/>
      </left>
      <right style="double">
        <color indexed="64"/>
      </right>
      <top style="hair">
        <color indexed="64"/>
      </top>
      <bottom style="hair">
        <color indexed="64"/>
      </bottom>
      <diagonal style="thin">
        <color indexed="64"/>
      </diagonal>
    </border>
    <border diagonalUp="1">
      <left style="thin">
        <color indexed="64"/>
      </left>
      <right style="double">
        <color indexed="64"/>
      </right>
      <top style="hair">
        <color indexed="64"/>
      </top>
      <bottom style="thin">
        <color indexed="64"/>
      </bottom>
      <diagonal style="thin">
        <color indexed="64"/>
      </diagonal>
    </border>
    <border>
      <left style="thin">
        <color indexed="64"/>
      </left>
      <right style="double">
        <color indexed="64"/>
      </right>
      <top style="hair">
        <color indexed="64"/>
      </top>
      <bottom style="thin">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2" fillId="0" borderId="0">
      <alignment vertical="center"/>
    </xf>
    <xf numFmtId="6" fontId="2" fillId="0" borderId="0" applyFont="0" applyFill="0" applyBorder="0" applyAlignment="0" applyProtection="0"/>
    <xf numFmtId="0" fontId="2" fillId="0" borderId="0">
      <alignment vertical="center"/>
    </xf>
  </cellStyleXfs>
  <cellXfs count="148">
    <xf numFmtId="0" fontId="0" fillId="0" borderId="0" xfId="0">
      <alignment vertical="center"/>
    </xf>
    <xf numFmtId="0" fontId="6" fillId="0" borderId="6" xfId="0" applyFont="1" applyBorder="1" applyAlignment="1">
      <alignment vertical="center" wrapText="1"/>
    </xf>
    <xf numFmtId="0" fontId="6" fillId="0" borderId="5" xfId="0" applyFont="1" applyBorder="1">
      <alignment vertical="center"/>
    </xf>
    <xf numFmtId="0" fontId="5" fillId="2" borderId="8" xfId="1" applyFont="1" applyFill="1" applyBorder="1" applyAlignment="1">
      <alignment horizontal="center" vertical="center" wrapText="1" shrinkToFit="1"/>
    </xf>
    <xf numFmtId="0" fontId="5" fillId="2" borderId="8" xfId="1" applyFont="1" applyFill="1" applyBorder="1" applyAlignment="1">
      <alignment horizontal="center" vertical="center"/>
    </xf>
    <xf numFmtId="0" fontId="6" fillId="0" borderId="7" xfId="0" applyFont="1" applyBorder="1">
      <alignment vertical="center"/>
    </xf>
    <xf numFmtId="0" fontId="6" fillId="0" borderId="5" xfId="0" applyFont="1" applyBorder="1" applyAlignment="1">
      <alignment vertical="center" wrapText="1"/>
    </xf>
    <xf numFmtId="0" fontId="6" fillId="0" borderId="1" xfId="0" applyFont="1" applyBorder="1" applyAlignment="1">
      <alignment vertical="center" wrapText="1"/>
    </xf>
    <xf numFmtId="0" fontId="0" fillId="0" borderId="0" xfId="0" applyAlignment="1">
      <alignment vertical="center" wrapText="1"/>
    </xf>
    <xf numFmtId="0" fontId="0" fillId="0" borderId="0" xfId="0" applyAlignment="1">
      <alignment horizontal="center" vertical="center"/>
    </xf>
    <xf numFmtId="0" fontId="6" fillId="0" borderId="7" xfId="0" applyFont="1" applyBorder="1" applyAlignment="1">
      <alignment vertical="center" wrapText="1"/>
    </xf>
    <xf numFmtId="0" fontId="6" fillId="0" borderId="9" xfId="0" applyFont="1" applyBorder="1" applyAlignment="1">
      <alignment vertical="center" wrapText="1"/>
    </xf>
    <xf numFmtId="0" fontId="6" fillId="0" borderId="9" xfId="0" applyFont="1" applyBorder="1" applyAlignment="1">
      <alignment horizontal="center" vertical="center"/>
    </xf>
    <xf numFmtId="0" fontId="6" fillId="0" borderId="10" xfId="0" applyFont="1" applyBorder="1" applyAlignment="1">
      <alignment vertical="center" wrapText="1"/>
    </xf>
    <xf numFmtId="0" fontId="6" fillId="0" borderId="10" xfId="0" applyFont="1" applyBorder="1" applyAlignment="1">
      <alignment horizontal="center" vertical="center"/>
    </xf>
    <xf numFmtId="0" fontId="6" fillId="0" borderId="11" xfId="0" applyFont="1" applyBorder="1" applyAlignment="1">
      <alignment vertical="center" wrapText="1"/>
    </xf>
    <xf numFmtId="0" fontId="6" fillId="0" borderId="12" xfId="0" applyFont="1" applyBorder="1" applyAlignment="1">
      <alignment vertical="center" wrapText="1"/>
    </xf>
    <xf numFmtId="0" fontId="6" fillId="0" borderId="12" xfId="0" applyFont="1" applyBorder="1" applyAlignment="1">
      <alignment horizontal="center" vertical="center"/>
    </xf>
    <xf numFmtId="0" fontId="6" fillId="0" borderId="6" xfId="0" applyFont="1" applyBorder="1" applyAlignment="1">
      <alignment horizontal="center" vertical="center"/>
    </xf>
    <xf numFmtId="0" fontId="7" fillId="0" borderId="0" xfId="0" applyFont="1">
      <alignment vertical="center"/>
    </xf>
    <xf numFmtId="0" fontId="5" fillId="2" borderId="14" xfId="1" applyFont="1" applyFill="1" applyBorder="1" applyAlignment="1">
      <alignment horizontal="center" vertical="center" wrapText="1" shrinkToFi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13" xfId="0" applyFont="1" applyBorder="1" applyAlignment="1">
      <alignment horizontal="center" vertical="center"/>
    </xf>
    <xf numFmtId="0" fontId="6" fillId="0" borderId="23" xfId="0" applyFont="1" applyBorder="1" applyAlignment="1">
      <alignment horizontal="center" vertical="center"/>
    </xf>
    <xf numFmtId="0" fontId="9" fillId="0" borderId="0" xfId="0" applyFont="1">
      <alignment vertical="center"/>
    </xf>
    <xf numFmtId="0" fontId="10" fillId="0" borderId="0" xfId="0" applyFont="1" applyAlignment="1">
      <alignment horizontal="right" vertical="center"/>
    </xf>
    <xf numFmtId="0" fontId="8" fillId="0" borderId="0" xfId="0" applyFont="1" applyBorder="1" applyAlignment="1">
      <alignment vertical="top" wrapText="1"/>
    </xf>
    <xf numFmtId="0" fontId="8" fillId="2" borderId="8" xfId="3" applyFont="1" applyFill="1" applyBorder="1" applyAlignment="1">
      <alignment horizontal="center" vertical="center" wrapText="1"/>
    </xf>
    <xf numFmtId="0" fontId="8" fillId="2" borderId="8" xfId="0" applyFont="1" applyFill="1" applyBorder="1" applyAlignment="1">
      <alignment horizontal="center" vertical="center"/>
    </xf>
    <xf numFmtId="0" fontId="0" fillId="0" borderId="25" xfId="0" applyBorder="1">
      <alignment vertical="center"/>
    </xf>
    <xf numFmtId="0" fontId="2" fillId="0" borderId="5" xfId="3" applyFont="1" applyBorder="1" applyAlignment="1">
      <alignment horizontal="center" vertical="center" wrapText="1"/>
    </xf>
    <xf numFmtId="0" fontId="2" fillId="0" borderId="5" xfId="3" applyFont="1" applyBorder="1" applyAlignment="1">
      <alignment horizontal="justify" vertical="center" wrapText="1"/>
    </xf>
    <xf numFmtId="0" fontId="2" fillId="0" borderId="6" xfId="3" applyFont="1" applyBorder="1" applyAlignment="1">
      <alignment horizontal="center" vertical="center" wrapText="1"/>
    </xf>
    <xf numFmtId="0" fontId="2" fillId="0" borderId="6" xfId="3" applyFont="1" applyBorder="1" applyAlignment="1">
      <alignment horizontal="justify" vertical="center" wrapText="1"/>
    </xf>
    <xf numFmtId="0" fontId="1" fillId="0" borderId="6" xfId="0" applyFont="1" applyBorder="1" applyAlignment="1">
      <alignment horizontal="left" vertical="center"/>
    </xf>
    <xf numFmtId="0" fontId="2" fillId="0" borderId="6" xfId="3" applyFont="1" applyBorder="1" applyAlignment="1">
      <alignment horizontal="left" vertical="center" wrapText="1"/>
    </xf>
    <xf numFmtId="0" fontId="2" fillId="0" borderId="5" xfId="3" applyFont="1" applyBorder="1" applyAlignment="1">
      <alignment horizontal="left" vertical="center" wrapText="1"/>
    </xf>
    <xf numFmtId="0" fontId="1" fillId="0" borderId="27" xfId="0" applyFont="1" applyBorder="1" applyAlignment="1">
      <alignment horizontal="left"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8" fillId="2" borderId="28" xfId="0" applyFont="1" applyFill="1" applyBorder="1" applyAlignment="1">
      <alignment horizontal="center" vertical="center"/>
    </xf>
    <xf numFmtId="0" fontId="6" fillId="0" borderId="10" xfId="0" applyFont="1" applyFill="1" applyBorder="1" applyAlignment="1">
      <alignment vertical="center" wrapText="1"/>
    </xf>
    <xf numFmtId="0" fontId="6" fillId="0" borderId="16" xfId="0" applyFont="1" applyFill="1" applyBorder="1" applyAlignment="1">
      <alignment horizontal="center" vertical="center"/>
    </xf>
    <xf numFmtId="0" fontId="6" fillId="0" borderId="12" xfId="0" applyFont="1" applyFill="1" applyBorder="1" applyAlignment="1">
      <alignment vertical="center" wrapText="1"/>
    </xf>
    <xf numFmtId="0" fontId="6" fillId="0" borderId="17"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0" xfId="0" applyFont="1" applyFill="1" applyBorder="1" applyAlignment="1">
      <alignment horizontal="right" vertical="center" wrapText="1"/>
    </xf>
    <xf numFmtId="0" fontId="6" fillId="0" borderId="0" xfId="0" applyFont="1" applyFill="1" applyBorder="1" applyAlignment="1">
      <alignment horizontal="center" vertical="center"/>
    </xf>
    <xf numFmtId="0" fontId="0" fillId="0" borderId="0" xfId="0" applyAlignment="1">
      <alignment horizontal="left" vertical="center"/>
    </xf>
    <xf numFmtId="0" fontId="9" fillId="0" borderId="0" xfId="0" applyFont="1" applyAlignment="1">
      <alignment horizontal="center" vertical="center"/>
    </xf>
    <xf numFmtId="0" fontId="0" fillId="0" borderId="0" xfId="0" applyAlignment="1">
      <alignment horizontal="right" vertical="center"/>
    </xf>
    <xf numFmtId="0" fontId="0" fillId="0" borderId="6" xfId="0" applyBorder="1">
      <alignment vertical="center"/>
    </xf>
    <xf numFmtId="0" fontId="0" fillId="0" borderId="6" xfId="0" applyBorder="1" applyAlignment="1">
      <alignment horizontal="right" vertical="center"/>
    </xf>
    <xf numFmtId="0" fontId="0" fillId="0" borderId="24" xfId="0" applyBorder="1" applyAlignment="1">
      <alignment horizontal="right" vertical="center"/>
    </xf>
    <xf numFmtId="176" fontId="0" fillId="0" borderId="29" xfId="0" applyNumberFormat="1" applyBorder="1">
      <alignment vertical="center"/>
    </xf>
    <xf numFmtId="5" fontId="0" fillId="0" borderId="0" xfId="0" applyNumberFormat="1">
      <alignment vertical="center"/>
    </xf>
    <xf numFmtId="3" fontId="1" fillId="0" borderId="26" xfId="0" applyNumberFormat="1" applyFont="1" applyBorder="1" applyAlignment="1">
      <alignment horizontal="left" vertical="center"/>
    </xf>
    <xf numFmtId="0" fontId="6" fillId="0" borderId="27" xfId="0" applyFont="1" applyBorder="1" applyAlignment="1">
      <alignment horizontal="center" vertical="center"/>
    </xf>
    <xf numFmtId="0" fontId="6" fillId="0" borderId="26"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23" xfId="0" applyFont="1" applyBorder="1" applyAlignment="1">
      <alignment horizontal="center" vertical="center"/>
    </xf>
    <xf numFmtId="0" fontId="6" fillId="0" borderId="37" xfId="0" applyFont="1" applyBorder="1" applyAlignment="1">
      <alignment horizontal="center" vertical="center"/>
    </xf>
    <xf numFmtId="0" fontId="6" fillId="0" borderId="22" xfId="0" applyFont="1" applyBorder="1" applyAlignment="1">
      <alignment horizontal="center" vertical="center"/>
    </xf>
    <xf numFmtId="0" fontId="6" fillId="0" borderId="30" xfId="0" applyFont="1" applyBorder="1" applyAlignment="1">
      <alignment horizontal="center" vertical="center" wrapText="1"/>
    </xf>
    <xf numFmtId="0" fontId="6" fillId="0" borderId="23" xfId="0" applyFont="1" applyBorder="1" applyAlignment="1">
      <alignment horizontal="center" vertical="center"/>
    </xf>
    <xf numFmtId="0" fontId="6" fillId="0" borderId="25" xfId="0" applyFont="1" applyBorder="1" applyAlignment="1">
      <alignment horizontal="center" vertical="center"/>
    </xf>
    <xf numFmtId="0" fontId="6" fillId="0" borderId="7" xfId="0" applyFont="1" applyBorder="1" applyAlignment="1">
      <alignment horizontal="center" vertical="center"/>
    </xf>
    <xf numFmtId="0" fontId="6" fillId="0" borderId="19" xfId="0" applyFont="1" applyBorder="1" applyAlignment="1">
      <alignment horizontal="center" vertical="center"/>
    </xf>
    <xf numFmtId="0" fontId="8" fillId="0" borderId="24" xfId="0" applyFont="1" applyBorder="1" applyAlignment="1">
      <alignment vertical="top" wrapText="1"/>
    </xf>
    <xf numFmtId="0" fontId="6" fillId="0" borderId="41" xfId="0" applyFont="1" applyBorder="1" applyAlignment="1">
      <alignment horizontal="center" vertical="center" wrapText="1"/>
    </xf>
    <xf numFmtId="0" fontId="1" fillId="0" borderId="7" xfId="0" applyFont="1" applyBorder="1" applyAlignment="1">
      <alignment horizontal="left" vertical="center"/>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2" xfId="0" applyFont="1" applyBorder="1" applyAlignment="1">
      <alignment horizontal="left" vertical="top" wrapText="1"/>
    </xf>
    <xf numFmtId="0" fontId="6" fillId="0" borderId="11" xfId="0" applyFont="1" applyBorder="1" applyAlignment="1">
      <alignment horizontal="left" vertical="top" wrapText="1"/>
    </xf>
    <xf numFmtId="0" fontId="6" fillId="0" borderId="10" xfId="0" applyFont="1" applyFill="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5" xfId="0" applyFont="1" applyBorder="1" applyAlignment="1">
      <alignment horizontal="left" vertical="top" wrapText="1"/>
    </xf>
    <xf numFmtId="0" fontId="6" fillId="0" borderId="12" xfId="0" applyFont="1" applyFill="1" applyBorder="1" applyAlignment="1">
      <alignment horizontal="left" vertical="top" wrapText="1"/>
    </xf>
    <xf numFmtId="0" fontId="6" fillId="0" borderId="1" xfId="0" applyFont="1" applyBorder="1" applyAlignment="1">
      <alignment horizontal="left" vertical="top" wrapText="1"/>
    </xf>
    <xf numFmtId="0" fontId="0" fillId="0" borderId="24" xfId="0" applyBorder="1" applyAlignment="1">
      <alignment horizontal="center" vertical="center"/>
    </xf>
    <xf numFmtId="0" fontId="9" fillId="0" borderId="0" xfId="0" applyFont="1" applyAlignment="1">
      <alignment horizontal="right" vertical="center"/>
    </xf>
    <xf numFmtId="0" fontId="9" fillId="0" borderId="24" xfId="0" applyFont="1" applyBorder="1" applyAlignment="1">
      <alignment horizontal="right" vertical="center"/>
    </xf>
    <xf numFmtId="0" fontId="12" fillId="0" borderId="0" xfId="0" applyFont="1">
      <alignment vertical="center"/>
    </xf>
    <xf numFmtId="0" fontId="13" fillId="0" borderId="0" xfId="0" applyFont="1" applyAlignment="1">
      <alignment vertical="center" wrapText="1"/>
    </xf>
    <xf numFmtId="0" fontId="14" fillId="0" borderId="0" xfId="0" applyFont="1">
      <alignment vertical="center"/>
    </xf>
    <xf numFmtId="0" fontId="8" fillId="0" borderId="24" xfId="0" applyFont="1" applyBorder="1" applyAlignment="1">
      <alignment wrapText="1"/>
    </xf>
    <xf numFmtId="0" fontId="2" fillId="0" borderId="7" xfId="3" applyFont="1" applyBorder="1" applyAlignment="1">
      <alignment horizontal="center" vertical="center" wrapText="1"/>
    </xf>
    <xf numFmtId="0" fontId="2" fillId="0" borderId="5" xfId="3" applyFont="1" applyBorder="1" applyAlignment="1">
      <alignment horizontal="center" vertical="center" wrapText="1"/>
    </xf>
    <xf numFmtId="0" fontId="2" fillId="0" borderId="6" xfId="3" applyFont="1" applyBorder="1" applyAlignment="1">
      <alignment horizontal="justify" vertical="center" wrapText="1"/>
    </xf>
    <xf numFmtId="0" fontId="2" fillId="0" borderId="1" xfId="3" applyFont="1" applyBorder="1" applyAlignment="1">
      <alignment horizontal="center" vertical="center" wrapText="1"/>
    </xf>
    <xf numFmtId="0" fontId="2" fillId="0" borderId="1" xfId="3" applyFont="1" applyBorder="1" applyAlignment="1">
      <alignment vertical="center" wrapText="1"/>
    </xf>
    <xf numFmtId="0" fontId="2" fillId="0" borderId="7" xfId="3" applyFont="1" applyBorder="1" applyAlignment="1">
      <alignment vertical="center" wrapText="1"/>
    </xf>
    <xf numFmtId="0" fontId="2" fillId="0" borderId="5" xfId="3" applyFont="1" applyBorder="1" applyAlignment="1">
      <alignment vertical="center" wrapText="1"/>
    </xf>
    <xf numFmtId="0" fontId="2" fillId="0" borderId="6" xfId="3" applyFont="1" applyBorder="1" applyAlignment="1">
      <alignment horizontal="left" vertical="center" wrapText="1"/>
    </xf>
    <xf numFmtId="0" fontId="2" fillId="3" borderId="2" xfId="3" applyFont="1" applyFill="1" applyBorder="1" applyAlignment="1">
      <alignment vertical="center" wrapText="1"/>
    </xf>
    <xf numFmtId="0" fontId="2" fillId="3" borderId="4" xfId="3" applyFont="1" applyFill="1" applyBorder="1" applyAlignment="1">
      <alignment vertical="center" wrapText="1"/>
    </xf>
    <xf numFmtId="0" fontId="2" fillId="3" borderId="3" xfId="3" applyFont="1" applyFill="1" applyBorder="1" applyAlignment="1">
      <alignment vertical="center" wrapText="1"/>
    </xf>
    <xf numFmtId="0" fontId="6" fillId="0" borderId="6" xfId="0" applyFont="1" applyBorder="1" applyAlignment="1">
      <alignment horizontal="center" vertical="center"/>
    </xf>
    <xf numFmtId="0" fontId="1" fillId="0" borderId="6" xfId="0" applyFont="1" applyBorder="1" applyAlignment="1">
      <alignment vertical="center"/>
    </xf>
    <xf numFmtId="0" fontId="2" fillId="0" borderId="45" xfId="3" applyFont="1" applyBorder="1" applyAlignment="1">
      <alignment horizontal="left" vertical="center" wrapText="1"/>
    </xf>
    <xf numFmtId="0" fontId="2" fillId="0" borderId="46" xfId="3" applyFont="1" applyBorder="1" applyAlignment="1">
      <alignment horizontal="left" vertical="center" wrapText="1"/>
    </xf>
    <xf numFmtId="0" fontId="2" fillId="0" borderId="25" xfId="3" applyFont="1" applyBorder="1" applyAlignment="1">
      <alignment horizontal="left" vertical="center" wrapText="1"/>
    </xf>
    <xf numFmtId="0" fontId="2" fillId="0" borderId="47" xfId="3" applyFont="1" applyBorder="1" applyAlignment="1">
      <alignment horizontal="left" vertical="center" wrapText="1"/>
    </xf>
    <xf numFmtId="0" fontId="2" fillId="0" borderId="19" xfId="3" applyFont="1" applyBorder="1" applyAlignment="1">
      <alignment horizontal="left" vertical="center" wrapText="1"/>
    </xf>
    <xf numFmtId="0" fontId="2" fillId="0" borderId="48" xfId="3" applyFont="1" applyBorder="1" applyAlignment="1">
      <alignment horizontal="left" vertical="center" wrapText="1"/>
    </xf>
    <xf numFmtId="0" fontId="2" fillId="0" borderId="2" xfId="3" applyFont="1" applyBorder="1" applyAlignment="1">
      <alignment horizontal="left" vertical="center" wrapText="1"/>
    </xf>
    <xf numFmtId="0" fontId="2" fillId="0" borderId="3" xfId="3" applyFont="1" applyBorder="1" applyAlignment="1">
      <alignment horizontal="left" vertical="center" wrapText="1"/>
    </xf>
    <xf numFmtId="0" fontId="0" fillId="0" borderId="24" xfId="0" applyBorder="1" applyAlignment="1">
      <alignment horizontal="left" vertical="center"/>
    </xf>
    <xf numFmtId="0" fontId="8" fillId="2" borderId="14" xfId="3" applyFont="1" applyFill="1" applyBorder="1" applyAlignment="1">
      <alignment horizontal="center" vertical="center" wrapText="1"/>
    </xf>
    <xf numFmtId="0" fontId="8" fillId="2" borderId="42" xfId="3" applyFont="1" applyFill="1" applyBorder="1" applyAlignment="1">
      <alignment horizontal="center" vertical="center" wrapText="1"/>
    </xf>
    <xf numFmtId="0" fontId="2" fillId="0" borderId="43" xfId="3" applyFont="1" applyBorder="1" applyAlignment="1">
      <alignment horizontal="left" vertical="center" wrapText="1"/>
    </xf>
    <xf numFmtId="0" fontId="2" fillId="0" borderId="44" xfId="3" applyFont="1" applyBorder="1" applyAlignment="1">
      <alignment horizontal="left" vertical="center" wrapText="1"/>
    </xf>
    <xf numFmtId="0" fontId="2" fillId="0" borderId="17" xfId="3" applyFont="1" applyBorder="1" applyAlignment="1">
      <alignment horizontal="left" vertical="center" wrapText="1"/>
    </xf>
    <xf numFmtId="0" fontId="2" fillId="0" borderId="52" xfId="3" applyFont="1" applyBorder="1" applyAlignment="1">
      <alignment horizontal="left" vertical="center" wrapText="1"/>
    </xf>
    <xf numFmtId="0" fontId="8" fillId="0" borderId="24" xfId="0" applyFont="1" applyBorder="1" applyAlignment="1">
      <alignment horizontal="left" vertical="top" wrapText="1"/>
    </xf>
    <xf numFmtId="0" fontId="2" fillId="0" borderId="16" xfId="3" applyFont="1" applyBorder="1" applyAlignment="1">
      <alignment horizontal="left" vertical="center" wrapText="1"/>
    </xf>
    <xf numFmtId="0" fontId="2" fillId="0" borderId="51" xfId="3" applyFont="1" applyBorder="1" applyAlignment="1">
      <alignment horizontal="left" vertical="center" wrapText="1"/>
    </xf>
    <xf numFmtId="0" fontId="2" fillId="0" borderId="49" xfId="3" applyFont="1" applyBorder="1" applyAlignment="1">
      <alignment horizontal="left" vertical="center" wrapText="1"/>
    </xf>
    <xf numFmtId="0" fontId="2" fillId="0" borderId="50" xfId="3" applyFont="1" applyBorder="1" applyAlignment="1">
      <alignment horizontal="left" vertical="center" wrapText="1"/>
    </xf>
    <xf numFmtId="0" fontId="6" fillId="0" borderId="1" xfId="0" applyFont="1" applyBorder="1" applyAlignment="1">
      <alignment horizontal="left" vertical="top" wrapText="1"/>
    </xf>
    <xf numFmtId="0" fontId="6" fillId="0" borderId="5" xfId="0" applyFont="1" applyBorder="1" applyAlignment="1">
      <alignment horizontal="left" vertical="top" wrapText="1"/>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3" xfId="0" applyFont="1" applyBorder="1" applyAlignment="1">
      <alignment horizontal="center" vertical="center"/>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xf>
    <xf numFmtId="0" fontId="6" fillId="0" borderId="36" xfId="0" applyFont="1" applyBorder="1" applyAlignment="1">
      <alignment horizontal="center" vertical="center" wrapText="1"/>
    </xf>
    <xf numFmtId="0" fontId="6" fillId="0" borderId="37" xfId="0" applyFont="1" applyBorder="1" applyAlignment="1">
      <alignment horizontal="center" vertical="center"/>
    </xf>
  </cellXfs>
  <cellStyles count="4">
    <cellStyle name="通貨 2" xfId="2"/>
    <cellStyle name="標準" xfId="0" builtinId="0"/>
    <cellStyle name="標準 2 2" xfId="3"/>
    <cellStyle name="標準 2_RFI(回答用紙集)20111004"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view="pageBreakPreview" topLeftCell="B1" zoomScale="60" zoomScaleNormal="100" workbookViewId="0">
      <selection activeCell="G50" sqref="G50"/>
    </sheetView>
  </sheetViews>
  <sheetFormatPr defaultRowHeight="18.75" outlineLevelCol="1" x14ac:dyDescent="0.4"/>
  <cols>
    <col min="1" max="1" width="3.625" customWidth="1"/>
    <col min="2" max="2" width="12.625" customWidth="1"/>
    <col min="3" max="3" width="15.625" customWidth="1"/>
    <col min="4" max="4" width="72.375" customWidth="1"/>
    <col min="5" max="5" width="9.375" customWidth="1"/>
    <col min="6" max="6" width="11.625" style="9" bestFit="1" customWidth="1" outlineLevel="1"/>
    <col min="7" max="7" width="20.625" customWidth="1" outlineLevel="1"/>
  </cols>
  <sheetData>
    <row r="1" spans="1:8" ht="19.5" x14ac:dyDescent="0.4">
      <c r="A1" s="36"/>
      <c r="B1" s="36"/>
      <c r="C1" s="36"/>
      <c r="D1" s="36"/>
      <c r="E1" s="36"/>
      <c r="G1" s="37" t="s">
        <v>312</v>
      </c>
    </row>
    <row r="2" spans="1:8" ht="19.5" customHeight="1" x14ac:dyDescent="0.4">
      <c r="A2" s="36"/>
      <c r="B2" s="36"/>
      <c r="C2" s="36"/>
      <c r="D2" s="97"/>
      <c r="E2" s="98" t="s">
        <v>309</v>
      </c>
      <c r="F2" s="124"/>
      <c r="G2" s="124"/>
    </row>
    <row r="3" spans="1:8" x14ac:dyDescent="0.4">
      <c r="A3" s="101" t="s">
        <v>306</v>
      </c>
      <c r="B3" s="36"/>
      <c r="C3" s="36"/>
      <c r="D3" s="36"/>
      <c r="E3" s="36"/>
      <c r="F3" s="62"/>
    </row>
    <row r="4" spans="1:8" ht="121.5" customHeight="1" x14ac:dyDescent="0.15">
      <c r="A4" s="131" t="s">
        <v>314</v>
      </c>
      <c r="B4" s="131"/>
      <c r="C4" s="131"/>
      <c r="D4" s="131"/>
      <c r="E4" s="83"/>
      <c r="F4" s="102" t="s">
        <v>310</v>
      </c>
      <c r="G4" s="83"/>
      <c r="H4" s="38"/>
    </row>
    <row r="5" spans="1:8" ht="24.95" customHeight="1" thickBot="1" x14ac:dyDescent="0.45">
      <c r="A5" s="39" t="s">
        <v>108</v>
      </c>
      <c r="B5" s="39" t="s">
        <v>109</v>
      </c>
      <c r="C5" s="39" t="s">
        <v>110</v>
      </c>
      <c r="D5" s="125" t="s">
        <v>111</v>
      </c>
      <c r="E5" s="126"/>
      <c r="F5" s="40" t="s">
        <v>166</v>
      </c>
      <c r="G5" s="40" t="s">
        <v>112</v>
      </c>
      <c r="H5" s="41"/>
    </row>
    <row r="6" spans="1:8" ht="27" customHeight="1" thickTop="1" x14ac:dyDescent="0.4">
      <c r="A6" s="42">
        <v>1</v>
      </c>
      <c r="B6" s="103" t="s">
        <v>113</v>
      </c>
      <c r="C6" s="43" t="s">
        <v>114</v>
      </c>
      <c r="D6" s="127" t="s">
        <v>115</v>
      </c>
      <c r="E6" s="128"/>
      <c r="F6" s="71"/>
      <c r="G6" s="69"/>
    </row>
    <row r="7" spans="1:8" ht="27" customHeight="1" x14ac:dyDescent="0.4">
      <c r="A7" s="44">
        <v>2</v>
      </c>
      <c r="B7" s="103"/>
      <c r="C7" s="45" t="s">
        <v>116</v>
      </c>
      <c r="D7" s="122" t="s">
        <v>117</v>
      </c>
      <c r="E7" s="123"/>
      <c r="F7" s="18"/>
      <c r="G7" s="46"/>
    </row>
    <row r="8" spans="1:8" ht="30" customHeight="1" x14ac:dyDescent="0.4">
      <c r="A8" s="42">
        <v>3</v>
      </c>
      <c r="B8" s="103"/>
      <c r="C8" s="105" t="s">
        <v>118</v>
      </c>
      <c r="D8" s="122" t="s">
        <v>297</v>
      </c>
      <c r="E8" s="123"/>
      <c r="F8" s="18"/>
      <c r="G8" s="46"/>
    </row>
    <row r="9" spans="1:8" ht="27" customHeight="1" x14ac:dyDescent="0.4">
      <c r="A9" s="44">
        <v>4</v>
      </c>
      <c r="B9" s="103"/>
      <c r="C9" s="105"/>
      <c r="D9" s="122" t="s">
        <v>259</v>
      </c>
      <c r="E9" s="123"/>
      <c r="F9" s="18"/>
      <c r="G9" s="46"/>
    </row>
    <row r="10" spans="1:8" ht="27" customHeight="1" x14ac:dyDescent="0.4">
      <c r="A10" s="42">
        <v>5</v>
      </c>
      <c r="B10" s="103"/>
      <c r="C10" s="45" t="s">
        <v>119</v>
      </c>
      <c r="D10" s="122" t="s">
        <v>260</v>
      </c>
      <c r="E10" s="123"/>
      <c r="F10" s="18"/>
      <c r="G10" s="46"/>
    </row>
    <row r="11" spans="1:8" ht="27" customHeight="1" x14ac:dyDescent="0.4">
      <c r="A11" s="44">
        <v>6</v>
      </c>
      <c r="B11" s="104"/>
      <c r="C11" s="45" t="s">
        <v>120</v>
      </c>
      <c r="D11" s="122" t="s">
        <v>261</v>
      </c>
      <c r="E11" s="123"/>
      <c r="F11" s="18"/>
      <c r="G11" s="46"/>
    </row>
    <row r="12" spans="1:8" ht="27" customHeight="1" x14ac:dyDescent="0.4">
      <c r="A12" s="42">
        <v>7</v>
      </c>
      <c r="B12" s="106" t="s">
        <v>121</v>
      </c>
      <c r="C12" s="47" t="s">
        <v>122</v>
      </c>
      <c r="D12" s="122" t="s">
        <v>123</v>
      </c>
      <c r="E12" s="123"/>
      <c r="F12" s="18"/>
      <c r="G12" s="46"/>
    </row>
    <row r="13" spans="1:8" ht="30" customHeight="1" x14ac:dyDescent="0.4">
      <c r="A13" s="42">
        <v>8</v>
      </c>
      <c r="B13" s="103"/>
      <c r="C13" s="47" t="s">
        <v>124</v>
      </c>
      <c r="D13" s="122" t="s">
        <v>125</v>
      </c>
      <c r="E13" s="123"/>
      <c r="F13" s="18"/>
      <c r="G13" s="46"/>
    </row>
    <row r="14" spans="1:8" ht="27" customHeight="1" x14ac:dyDescent="0.4">
      <c r="A14" s="106">
        <v>9</v>
      </c>
      <c r="B14" s="103"/>
      <c r="C14" s="107" t="s">
        <v>126</v>
      </c>
      <c r="D14" s="116" t="s">
        <v>262</v>
      </c>
      <c r="E14" s="117"/>
      <c r="F14" s="114"/>
      <c r="G14" s="115"/>
    </row>
    <row r="15" spans="1:8" ht="27" customHeight="1" x14ac:dyDescent="0.4">
      <c r="A15" s="103"/>
      <c r="B15" s="103"/>
      <c r="C15" s="108"/>
      <c r="D15" s="118" t="s">
        <v>127</v>
      </c>
      <c r="E15" s="119"/>
      <c r="F15" s="114"/>
      <c r="G15" s="115"/>
    </row>
    <row r="16" spans="1:8" ht="27" customHeight="1" x14ac:dyDescent="0.4">
      <c r="A16" s="104"/>
      <c r="B16" s="104"/>
      <c r="C16" s="109"/>
      <c r="D16" s="120" t="s">
        <v>128</v>
      </c>
      <c r="E16" s="121"/>
      <c r="F16" s="114"/>
      <c r="G16" s="115"/>
    </row>
    <row r="17" spans="1:7" ht="27" customHeight="1" x14ac:dyDescent="0.4">
      <c r="A17" s="106">
        <v>10</v>
      </c>
      <c r="B17" s="106" t="s">
        <v>129</v>
      </c>
      <c r="C17" s="110" t="s">
        <v>130</v>
      </c>
      <c r="D17" s="116" t="s">
        <v>263</v>
      </c>
      <c r="E17" s="117"/>
      <c r="F17" s="114"/>
      <c r="G17" s="115"/>
    </row>
    <row r="18" spans="1:7" ht="27" customHeight="1" x14ac:dyDescent="0.4">
      <c r="A18" s="103"/>
      <c r="B18" s="103"/>
      <c r="C18" s="110"/>
      <c r="D18" s="118" t="s">
        <v>300</v>
      </c>
      <c r="E18" s="119"/>
      <c r="F18" s="114"/>
      <c r="G18" s="115"/>
    </row>
    <row r="19" spans="1:7" ht="27" customHeight="1" x14ac:dyDescent="0.4">
      <c r="A19" s="104"/>
      <c r="B19" s="103"/>
      <c r="C19" s="110"/>
      <c r="D19" s="120" t="s">
        <v>131</v>
      </c>
      <c r="E19" s="121"/>
      <c r="F19" s="114"/>
      <c r="G19" s="115"/>
    </row>
    <row r="20" spans="1:7" ht="40.5" customHeight="1" x14ac:dyDescent="0.4">
      <c r="A20" s="44">
        <v>11</v>
      </c>
      <c r="B20" s="103"/>
      <c r="C20" s="47" t="s">
        <v>132</v>
      </c>
      <c r="D20" s="122" t="s">
        <v>264</v>
      </c>
      <c r="E20" s="123"/>
      <c r="F20" s="18"/>
      <c r="G20" s="46"/>
    </row>
    <row r="21" spans="1:7" ht="54" customHeight="1" x14ac:dyDescent="0.4">
      <c r="A21" s="44">
        <v>12</v>
      </c>
      <c r="B21" s="103"/>
      <c r="C21" s="47" t="s">
        <v>133</v>
      </c>
      <c r="D21" s="122" t="s">
        <v>265</v>
      </c>
      <c r="E21" s="123"/>
      <c r="F21" s="18"/>
      <c r="G21" s="46"/>
    </row>
    <row r="22" spans="1:7" ht="30" customHeight="1" x14ac:dyDescent="0.4">
      <c r="A22" s="44">
        <v>13</v>
      </c>
      <c r="B22" s="103"/>
      <c r="C22" s="47" t="s">
        <v>134</v>
      </c>
      <c r="D22" s="122" t="s">
        <v>266</v>
      </c>
      <c r="E22" s="123"/>
      <c r="F22" s="18"/>
      <c r="G22" s="46"/>
    </row>
    <row r="23" spans="1:7" ht="27" customHeight="1" x14ac:dyDescent="0.4">
      <c r="A23" s="44">
        <v>14</v>
      </c>
      <c r="B23" s="104"/>
      <c r="C23" s="47" t="s">
        <v>135</v>
      </c>
      <c r="D23" s="122" t="s">
        <v>267</v>
      </c>
      <c r="E23" s="123"/>
      <c r="F23" s="18"/>
      <c r="G23" s="46"/>
    </row>
    <row r="24" spans="1:7" ht="27" customHeight="1" x14ac:dyDescent="0.4">
      <c r="A24" s="44">
        <v>15</v>
      </c>
      <c r="B24" s="106" t="s">
        <v>136</v>
      </c>
      <c r="C24" s="47" t="s">
        <v>137</v>
      </c>
      <c r="D24" s="122" t="s">
        <v>268</v>
      </c>
      <c r="E24" s="123"/>
      <c r="F24" s="18"/>
      <c r="G24" s="46"/>
    </row>
    <row r="25" spans="1:7" ht="27" customHeight="1" x14ac:dyDescent="0.4">
      <c r="A25" s="44">
        <v>16</v>
      </c>
      <c r="B25" s="103"/>
      <c r="C25" s="47" t="s">
        <v>138</v>
      </c>
      <c r="D25" s="122" t="s">
        <v>269</v>
      </c>
      <c r="E25" s="123"/>
      <c r="F25" s="18"/>
      <c r="G25" s="46"/>
    </row>
    <row r="26" spans="1:7" ht="27" customHeight="1" x14ac:dyDescent="0.4">
      <c r="A26" s="44">
        <v>17</v>
      </c>
      <c r="B26" s="103"/>
      <c r="C26" s="47" t="s">
        <v>139</v>
      </c>
      <c r="D26" s="122" t="s">
        <v>270</v>
      </c>
      <c r="E26" s="123"/>
      <c r="F26" s="18"/>
      <c r="G26" s="46"/>
    </row>
    <row r="27" spans="1:7" ht="27" customHeight="1" x14ac:dyDescent="0.4">
      <c r="A27" s="44">
        <v>18</v>
      </c>
      <c r="B27" s="104"/>
      <c r="C27" s="47" t="s">
        <v>140</v>
      </c>
      <c r="D27" s="122" t="s">
        <v>271</v>
      </c>
      <c r="E27" s="123"/>
      <c r="F27" s="18"/>
      <c r="G27" s="46"/>
    </row>
    <row r="28" spans="1:7" ht="27" customHeight="1" x14ac:dyDescent="0.4">
      <c r="A28" s="44">
        <v>19</v>
      </c>
      <c r="B28" s="106" t="s">
        <v>141</v>
      </c>
      <c r="C28" s="48" t="s">
        <v>142</v>
      </c>
      <c r="D28" s="122" t="s">
        <v>143</v>
      </c>
      <c r="E28" s="123"/>
      <c r="F28" s="18"/>
      <c r="G28" s="46"/>
    </row>
    <row r="29" spans="1:7" ht="27" customHeight="1" x14ac:dyDescent="0.4">
      <c r="A29" s="44"/>
      <c r="B29" s="103"/>
      <c r="C29" s="110" t="s">
        <v>144</v>
      </c>
      <c r="D29" s="111" t="s">
        <v>145</v>
      </c>
      <c r="E29" s="112"/>
      <c r="F29" s="112"/>
      <c r="G29" s="113"/>
    </row>
    <row r="30" spans="1:7" x14ac:dyDescent="0.4">
      <c r="A30" s="44">
        <v>20</v>
      </c>
      <c r="B30" s="103"/>
      <c r="C30" s="110"/>
      <c r="D30" s="134" t="s">
        <v>298</v>
      </c>
      <c r="E30" s="135"/>
      <c r="F30" s="70"/>
      <c r="G30" s="49"/>
    </row>
    <row r="31" spans="1:7" ht="40.5" customHeight="1" x14ac:dyDescent="0.4">
      <c r="A31" s="44"/>
      <c r="B31" s="103"/>
      <c r="C31" s="110"/>
      <c r="D31" s="132" t="s">
        <v>295</v>
      </c>
      <c r="E31" s="133"/>
      <c r="F31" s="81"/>
      <c r="G31" s="85"/>
    </row>
    <row r="32" spans="1:7" ht="30" customHeight="1" x14ac:dyDescent="0.4">
      <c r="A32" s="44">
        <v>21</v>
      </c>
      <c r="B32" s="103"/>
      <c r="C32" s="110"/>
      <c r="D32" s="129" t="s">
        <v>146</v>
      </c>
      <c r="E32" s="130"/>
      <c r="F32" s="17"/>
      <c r="G32" s="50"/>
    </row>
    <row r="33" spans="1:7" ht="27" customHeight="1" x14ac:dyDescent="0.4">
      <c r="A33" s="44"/>
      <c r="B33" s="103"/>
      <c r="C33" s="110"/>
      <c r="D33" s="111" t="s">
        <v>147</v>
      </c>
      <c r="E33" s="112"/>
      <c r="F33" s="112"/>
      <c r="G33" s="113"/>
    </row>
    <row r="34" spans="1:7" ht="30" customHeight="1" x14ac:dyDescent="0.4">
      <c r="A34" s="44">
        <v>22</v>
      </c>
      <c r="B34" s="103"/>
      <c r="C34" s="110"/>
      <c r="D34" s="134" t="s">
        <v>299</v>
      </c>
      <c r="E34" s="135"/>
      <c r="F34" s="70"/>
      <c r="G34" s="49"/>
    </row>
    <row r="35" spans="1:7" ht="30" customHeight="1" x14ac:dyDescent="0.4">
      <c r="A35" s="44">
        <v>23</v>
      </c>
      <c r="B35" s="103"/>
      <c r="C35" s="110"/>
      <c r="D35" s="132" t="s">
        <v>148</v>
      </c>
      <c r="E35" s="133"/>
      <c r="F35" s="14"/>
      <c r="G35" s="51"/>
    </row>
    <row r="36" spans="1:7" ht="30" customHeight="1" x14ac:dyDescent="0.4">
      <c r="A36" s="44">
        <v>24</v>
      </c>
      <c r="B36" s="103"/>
      <c r="C36" s="110"/>
      <c r="D36" s="132" t="s">
        <v>149</v>
      </c>
      <c r="E36" s="133"/>
      <c r="F36" s="14"/>
      <c r="G36" s="51"/>
    </row>
    <row r="37" spans="1:7" ht="30" customHeight="1" x14ac:dyDescent="0.4">
      <c r="A37" s="44">
        <v>25</v>
      </c>
      <c r="B37" s="103"/>
      <c r="C37" s="110"/>
      <c r="D37" s="132" t="s">
        <v>296</v>
      </c>
      <c r="E37" s="133"/>
      <c r="F37" s="14"/>
      <c r="G37" s="51"/>
    </row>
    <row r="38" spans="1:7" ht="30" customHeight="1" x14ac:dyDescent="0.4">
      <c r="A38" s="44">
        <v>26</v>
      </c>
      <c r="B38" s="103"/>
      <c r="C38" s="110"/>
      <c r="D38" s="132" t="s">
        <v>150</v>
      </c>
      <c r="E38" s="133"/>
      <c r="F38" s="14"/>
      <c r="G38" s="51"/>
    </row>
    <row r="39" spans="1:7" ht="30" customHeight="1" x14ac:dyDescent="0.4">
      <c r="A39" s="44">
        <v>27</v>
      </c>
      <c r="B39" s="103"/>
      <c r="C39" s="110"/>
      <c r="D39" s="132" t="s">
        <v>151</v>
      </c>
      <c r="E39" s="133"/>
      <c r="F39" s="14"/>
      <c r="G39" s="51"/>
    </row>
    <row r="40" spans="1:7" ht="30" customHeight="1" x14ac:dyDescent="0.4">
      <c r="A40" s="44">
        <v>28</v>
      </c>
      <c r="B40" s="104"/>
      <c r="C40" s="110"/>
      <c r="D40" s="129" t="s">
        <v>152</v>
      </c>
      <c r="E40" s="130"/>
      <c r="F40" s="17"/>
      <c r="G40" s="50"/>
    </row>
    <row r="41" spans="1:7" x14ac:dyDescent="0.4">
      <c r="F41">
        <f>COUNTIF(F6:F40,"◎実施可能")*1+COUNTIF(F6:F40,"〇対応可")*1+COUNTIF(F6:F40,"△要改造費")*1+COUNTIF(F6:F40,"×対応不可")*1</f>
        <v>0</v>
      </c>
      <c r="G41" s="68"/>
    </row>
    <row r="42" spans="1:7" hidden="1" x14ac:dyDescent="0.4">
      <c r="F42" s="60" t="s">
        <v>272</v>
      </c>
      <c r="G42" s="61">
        <f>COUNTIF(F6:F40,"◎実施可能")</f>
        <v>0</v>
      </c>
    </row>
    <row r="43" spans="1:7" hidden="1" x14ac:dyDescent="0.4">
      <c r="F43" s="60" t="s">
        <v>172</v>
      </c>
      <c r="G43" s="61">
        <f>COUNTIF(F6:F40,"〇対応可")</f>
        <v>0</v>
      </c>
    </row>
    <row r="44" spans="1:7" hidden="1" x14ac:dyDescent="0.4">
      <c r="F44" s="60" t="s">
        <v>173</v>
      </c>
      <c r="G44" s="61">
        <f>COUNTIF(F6:F40,"△要改造費")</f>
        <v>0</v>
      </c>
    </row>
    <row r="45" spans="1:7" hidden="1" x14ac:dyDescent="0.4">
      <c r="F45" s="60" t="s">
        <v>174</v>
      </c>
      <c r="G45" s="61">
        <f>COUNTIF(F6:F40,"×対応不可")</f>
        <v>0</v>
      </c>
    </row>
    <row r="46" spans="1:7" hidden="1" x14ac:dyDescent="0.4">
      <c r="F46"/>
    </row>
    <row r="47" spans="1:7" x14ac:dyDescent="0.4">
      <c r="F47" s="64">
        <f>COUNTIFS(F6:F40,"◎実施可能")*3+COUNTIFS(F6:F40,"〇対応可")*2+COUNTIFS(F6:F40,"△要改造費")*1+COUNTIFS(F6:F40,"×対応不可")*0+1</f>
        <v>1</v>
      </c>
    </row>
  </sheetData>
  <mergeCells count="53">
    <mergeCell ref="D40:E40"/>
    <mergeCell ref="A4:D4"/>
    <mergeCell ref="D35:E35"/>
    <mergeCell ref="D36:E36"/>
    <mergeCell ref="D37:E37"/>
    <mergeCell ref="D38:E38"/>
    <mergeCell ref="D39:E39"/>
    <mergeCell ref="D28:E28"/>
    <mergeCell ref="D30:E30"/>
    <mergeCell ref="D31:E31"/>
    <mergeCell ref="D32:E32"/>
    <mergeCell ref="D34:E34"/>
    <mergeCell ref="D23:E23"/>
    <mergeCell ref="D24:E24"/>
    <mergeCell ref="D25:E25"/>
    <mergeCell ref="D26:E26"/>
    <mergeCell ref="D27:E27"/>
    <mergeCell ref="F2:G2"/>
    <mergeCell ref="D5:E5"/>
    <mergeCell ref="D6:E6"/>
    <mergeCell ref="D7:E7"/>
    <mergeCell ref="D8:E8"/>
    <mergeCell ref="F14:F16"/>
    <mergeCell ref="G14:G16"/>
    <mergeCell ref="D9:E9"/>
    <mergeCell ref="D10:E10"/>
    <mergeCell ref="D11:E11"/>
    <mergeCell ref="D12:E12"/>
    <mergeCell ref="D13:E13"/>
    <mergeCell ref="D14:E14"/>
    <mergeCell ref="D15:E15"/>
    <mergeCell ref="D16:E16"/>
    <mergeCell ref="B28:B40"/>
    <mergeCell ref="C29:C40"/>
    <mergeCell ref="D29:G29"/>
    <mergeCell ref="D33:G33"/>
    <mergeCell ref="A17:A19"/>
    <mergeCell ref="B17:B23"/>
    <mergeCell ref="C17:C19"/>
    <mergeCell ref="F17:F19"/>
    <mergeCell ref="G17:G19"/>
    <mergeCell ref="B24:B27"/>
    <mergeCell ref="D17:E17"/>
    <mergeCell ref="D18:E18"/>
    <mergeCell ref="D19:E19"/>
    <mergeCell ref="D20:E20"/>
    <mergeCell ref="D21:E21"/>
    <mergeCell ref="D22:E22"/>
    <mergeCell ref="B6:B11"/>
    <mergeCell ref="C8:C9"/>
    <mergeCell ref="B12:B16"/>
    <mergeCell ref="A14:A16"/>
    <mergeCell ref="C14:C16"/>
  </mergeCells>
  <phoneticPr fontId="3"/>
  <dataValidations count="1">
    <dataValidation type="list" allowBlank="1" showInputMessage="1" showErrorMessage="1" sqref="F34:F40 F30:F32 F6:F28">
      <formula1>"◎実施可能,〇対応可,△要改造費,×対応不可,"</formula1>
    </dataValidation>
  </dataValidations>
  <printOptions horizontalCentered="1"/>
  <pageMargins left="0.70866141732283472" right="0.70866141732283472" top="0.74803149606299213" bottom="0.74803149606299213" header="0.31496062992125984" footer="0.31496062992125984"/>
  <pageSetup paperSize="8" scale="82" fitToHeight="2"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showGridLines="0" tabSelected="1" view="pageBreakPreview" topLeftCell="A97" zoomScale="70" zoomScaleNormal="100" zoomScaleSheetLayoutView="70" workbookViewId="0">
      <selection activeCell="N123" sqref="N123"/>
    </sheetView>
  </sheetViews>
  <sheetFormatPr defaultRowHeight="18.75" outlineLevelRow="1" x14ac:dyDescent="0.4"/>
  <cols>
    <col min="1" max="1" width="3.625" customWidth="1"/>
    <col min="2" max="2" width="13" bestFit="1" customWidth="1"/>
    <col min="3" max="4" width="15.625" style="8" customWidth="1"/>
    <col min="5" max="5" width="51.875" customWidth="1"/>
    <col min="6" max="6" width="9" style="9"/>
    <col min="7" max="7" width="11.625" bestFit="1" customWidth="1"/>
    <col min="8" max="8" width="23.25" customWidth="1"/>
  </cols>
  <sheetData>
    <row r="1" spans="1:8" x14ac:dyDescent="0.4">
      <c r="H1" t="s">
        <v>311</v>
      </c>
    </row>
    <row r="2" spans="1:8" x14ac:dyDescent="0.4">
      <c r="F2" s="96" t="s">
        <v>308</v>
      </c>
      <c r="G2" s="124"/>
      <c r="H2" s="124"/>
    </row>
    <row r="3" spans="1:8" ht="24" x14ac:dyDescent="0.4">
      <c r="B3" s="99" t="s">
        <v>307</v>
      </c>
      <c r="C3" s="100"/>
    </row>
    <row r="4" spans="1:8" ht="120.75" customHeight="1" x14ac:dyDescent="0.15">
      <c r="A4" s="131" t="s">
        <v>313</v>
      </c>
      <c r="B4" s="131"/>
      <c r="C4" s="131"/>
      <c r="D4" s="131"/>
      <c r="E4" s="131"/>
      <c r="F4" s="83"/>
      <c r="G4" s="102" t="s">
        <v>310</v>
      </c>
    </row>
    <row r="5" spans="1:8" ht="19.5" thickBot="1" x14ac:dyDescent="0.45">
      <c r="B5" s="4" t="s">
        <v>104</v>
      </c>
      <c r="C5" s="3" t="s">
        <v>104</v>
      </c>
      <c r="D5" s="3" t="s">
        <v>105</v>
      </c>
      <c r="E5" s="3" t="s">
        <v>106</v>
      </c>
      <c r="F5" s="20" t="s">
        <v>165</v>
      </c>
      <c r="G5" s="52" t="s">
        <v>166</v>
      </c>
      <c r="H5" s="40" t="s">
        <v>112</v>
      </c>
    </row>
    <row r="6" spans="1:8" ht="27.75" outlineLevel="1" thickTop="1" x14ac:dyDescent="0.4">
      <c r="B6" s="10" t="s">
        <v>19</v>
      </c>
      <c r="C6" s="10" t="s">
        <v>103</v>
      </c>
      <c r="D6" s="11" t="s">
        <v>0</v>
      </c>
      <c r="E6" s="11" t="s">
        <v>175</v>
      </c>
      <c r="F6" s="21" t="s">
        <v>156</v>
      </c>
      <c r="G6" s="31"/>
      <c r="H6" s="86"/>
    </row>
    <row r="7" spans="1:8" ht="27" outlineLevel="1" x14ac:dyDescent="0.4">
      <c r="B7" s="5"/>
      <c r="C7" s="10"/>
      <c r="D7" s="13" t="s">
        <v>1</v>
      </c>
      <c r="E7" s="13" t="s">
        <v>258</v>
      </c>
      <c r="F7" s="22" t="s">
        <v>156</v>
      </c>
      <c r="G7" s="31"/>
      <c r="H7" s="87"/>
    </row>
    <row r="8" spans="1:8" ht="27" outlineLevel="1" x14ac:dyDescent="0.4">
      <c r="B8" s="5"/>
      <c r="C8" s="6"/>
      <c r="D8" s="16" t="s">
        <v>2</v>
      </c>
      <c r="E8" s="16" t="s">
        <v>176</v>
      </c>
      <c r="F8" s="23" t="s">
        <v>156</v>
      </c>
      <c r="G8" s="32"/>
      <c r="H8" s="88"/>
    </row>
    <row r="9" spans="1:8" ht="40.5" outlineLevel="1" x14ac:dyDescent="0.4">
      <c r="B9" s="5"/>
      <c r="C9" s="10" t="s">
        <v>102</v>
      </c>
      <c r="D9" s="15" t="s">
        <v>3</v>
      </c>
      <c r="E9" s="15" t="s">
        <v>153</v>
      </c>
      <c r="F9" s="24" t="s">
        <v>156</v>
      </c>
      <c r="G9" s="33"/>
      <c r="H9" s="89"/>
    </row>
    <row r="10" spans="1:8" ht="27" outlineLevel="1" x14ac:dyDescent="0.4">
      <c r="B10" s="5"/>
      <c r="C10" s="10"/>
      <c r="D10" s="13" t="s">
        <v>4</v>
      </c>
      <c r="E10" s="13" t="s">
        <v>154</v>
      </c>
      <c r="F10" s="22" t="s">
        <v>156</v>
      </c>
      <c r="G10" s="31"/>
      <c r="H10" s="87"/>
    </row>
    <row r="11" spans="1:8" ht="54" outlineLevel="1" x14ac:dyDescent="0.4">
      <c r="B11" s="5"/>
      <c r="C11" s="6"/>
      <c r="D11" s="16" t="s">
        <v>5</v>
      </c>
      <c r="E11" s="16" t="s">
        <v>177</v>
      </c>
      <c r="F11" s="23" t="s">
        <v>157</v>
      </c>
      <c r="G11" s="32"/>
      <c r="H11" s="88"/>
    </row>
    <row r="12" spans="1:8" outlineLevel="1" x14ac:dyDescent="0.4">
      <c r="B12" s="5"/>
      <c r="C12" s="10" t="s">
        <v>6</v>
      </c>
      <c r="D12" s="15" t="s">
        <v>6</v>
      </c>
      <c r="E12" s="15" t="s">
        <v>178</v>
      </c>
      <c r="F12" s="24" t="s">
        <v>158</v>
      </c>
      <c r="G12" s="33"/>
      <c r="H12" s="89"/>
    </row>
    <row r="13" spans="1:8" outlineLevel="1" x14ac:dyDescent="0.4">
      <c r="B13" s="5"/>
      <c r="C13" s="6"/>
      <c r="D13" s="16"/>
      <c r="E13" s="16" t="s">
        <v>179</v>
      </c>
      <c r="F13" s="23" t="s">
        <v>158</v>
      </c>
      <c r="G13" s="32"/>
      <c r="H13" s="88"/>
    </row>
    <row r="14" spans="1:8" ht="27" outlineLevel="1" x14ac:dyDescent="0.4">
      <c r="B14" s="5"/>
      <c r="C14" s="10" t="s">
        <v>7</v>
      </c>
      <c r="D14" s="15" t="s">
        <v>8</v>
      </c>
      <c r="E14" s="15" t="s">
        <v>180</v>
      </c>
      <c r="F14" s="24" t="s">
        <v>159</v>
      </c>
      <c r="G14" s="33"/>
      <c r="H14" s="89"/>
    </row>
    <row r="15" spans="1:8" ht="40.5" outlineLevel="1" x14ac:dyDescent="0.4">
      <c r="B15" s="5"/>
      <c r="C15" s="10"/>
      <c r="D15" s="13" t="s">
        <v>9</v>
      </c>
      <c r="E15" s="13" t="s">
        <v>181</v>
      </c>
      <c r="F15" s="22" t="s">
        <v>160</v>
      </c>
      <c r="G15" s="31"/>
      <c r="H15" s="87"/>
    </row>
    <row r="16" spans="1:8" ht="27" outlineLevel="1" x14ac:dyDescent="0.4">
      <c r="B16" s="5"/>
      <c r="C16" s="10"/>
      <c r="D16" s="53" t="s">
        <v>10</v>
      </c>
      <c r="E16" s="53" t="s">
        <v>182</v>
      </c>
      <c r="F16" s="54" t="s">
        <v>281</v>
      </c>
      <c r="G16" s="57"/>
      <c r="H16" s="90"/>
    </row>
    <row r="17" spans="2:8" ht="27" outlineLevel="1" x14ac:dyDescent="0.4">
      <c r="B17" s="5"/>
      <c r="C17" s="10"/>
      <c r="D17" s="13" t="s">
        <v>11</v>
      </c>
      <c r="E17" s="13" t="s">
        <v>183</v>
      </c>
      <c r="F17" s="22" t="s">
        <v>161</v>
      </c>
      <c r="G17" s="31"/>
      <c r="H17" s="87"/>
    </row>
    <row r="18" spans="2:8" outlineLevel="1" x14ac:dyDescent="0.4">
      <c r="B18" s="5"/>
      <c r="C18" s="6"/>
      <c r="D18" s="16" t="s">
        <v>6</v>
      </c>
      <c r="E18" s="16" t="s">
        <v>184</v>
      </c>
      <c r="F18" s="23" t="s">
        <v>161</v>
      </c>
      <c r="G18" s="32"/>
      <c r="H18" s="88"/>
    </row>
    <row r="19" spans="2:8" ht="27" outlineLevel="1" x14ac:dyDescent="0.4">
      <c r="B19" s="5"/>
      <c r="C19" s="10" t="s">
        <v>12</v>
      </c>
      <c r="D19" s="15" t="s">
        <v>13</v>
      </c>
      <c r="E19" s="15" t="s">
        <v>185</v>
      </c>
      <c r="F19" s="24" t="s">
        <v>162</v>
      </c>
      <c r="G19" s="33"/>
      <c r="H19" s="89"/>
    </row>
    <row r="20" spans="2:8" outlineLevel="1" x14ac:dyDescent="0.4">
      <c r="B20" s="5"/>
      <c r="C20" s="6"/>
      <c r="D20" s="16" t="s">
        <v>14</v>
      </c>
      <c r="E20" s="16" t="s">
        <v>186</v>
      </c>
      <c r="F20" s="23" t="s">
        <v>161</v>
      </c>
      <c r="G20" s="32"/>
      <c r="H20" s="88"/>
    </row>
    <row r="21" spans="2:8" ht="40.5" outlineLevel="1" x14ac:dyDescent="0.4">
      <c r="B21" s="5"/>
      <c r="C21" s="1" t="s">
        <v>15</v>
      </c>
      <c r="D21" s="1" t="s">
        <v>15</v>
      </c>
      <c r="E21" s="1" t="s">
        <v>187</v>
      </c>
      <c r="F21" s="25" t="s">
        <v>162</v>
      </c>
      <c r="G21" s="34"/>
      <c r="H21" s="91"/>
    </row>
    <row r="22" spans="2:8" ht="40.5" outlineLevel="1" x14ac:dyDescent="0.4">
      <c r="B22" s="5"/>
      <c r="C22" s="10" t="s">
        <v>16</v>
      </c>
      <c r="D22" s="15" t="s">
        <v>16</v>
      </c>
      <c r="E22" s="15" t="s">
        <v>188</v>
      </c>
      <c r="F22" s="24" t="s">
        <v>17</v>
      </c>
      <c r="G22" s="33"/>
      <c r="H22" s="89"/>
    </row>
    <row r="23" spans="2:8" ht="27" outlineLevel="1" x14ac:dyDescent="0.4">
      <c r="B23" s="2"/>
      <c r="C23" s="6"/>
      <c r="D23" s="16" t="s">
        <v>18</v>
      </c>
      <c r="E23" s="16" t="s">
        <v>189</v>
      </c>
      <c r="F23" s="23" t="s">
        <v>17</v>
      </c>
      <c r="G23" s="32"/>
      <c r="H23" s="88"/>
    </row>
    <row r="24" spans="2:8" outlineLevel="1" x14ac:dyDescent="0.4">
      <c r="B24" s="10" t="s">
        <v>20</v>
      </c>
      <c r="C24" s="10" t="s">
        <v>21</v>
      </c>
      <c r="D24" s="10" t="s">
        <v>21</v>
      </c>
      <c r="E24" s="10" t="s">
        <v>190</v>
      </c>
      <c r="F24" s="80" t="s">
        <v>161</v>
      </c>
      <c r="G24" s="76"/>
      <c r="H24" s="92"/>
    </row>
    <row r="25" spans="2:8" ht="27" outlineLevel="1" x14ac:dyDescent="0.4">
      <c r="B25" s="10"/>
      <c r="C25" s="10"/>
      <c r="D25" s="13" t="s">
        <v>290</v>
      </c>
      <c r="E25" s="13" t="s">
        <v>289</v>
      </c>
      <c r="F25" s="22" t="s">
        <v>162</v>
      </c>
      <c r="G25" s="31"/>
      <c r="H25" s="87"/>
    </row>
    <row r="26" spans="2:8" ht="27" outlineLevel="1" x14ac:dyDescent="0.4">
      <c r="B26" s="5"/>
      <c r="C26" s="6"/>
      <c r="D26" s="6" t="s">
        <v>22</v>
      </c>
      <c r="E26" s="6" t="s">
        <v>191</v>
      </c>
      <c r="F26" s="82" t="s">
        <v>157</v>
      </c>
      <c r="G26" s="75"/>
      <c r="H26" s="93"/>
    </row>
    <row r="27" spans="2:8" ht="27" outlineLevel="1" x14ac:dyDescent="0.4">
      <c r="B27" s="5"/>
      <c r="C27" s="10" t="s">
        <v>23</v>
      </c>
      <c r="D27" s="15" t="s">
        <v>24</v>
      </c>
      <c r="E27" s="15" t="s">
        <v>192</v>
      </c>
      <c r="F27" s="24" t="s">
        <v>157</v>
      </c>
      <c r="G27" s="33"/>
      <c r="H27" s="89"/>
    </row>
    <row r="28" spans="2:8" outlineLevel="1" x14ac:dyDescent="0.4">
      <c r="B28" s="5"/>
      <c r="C28" s="6"/>
      <c r="D28" s="16" t="s">
        <v>25</v>
      </c>
      <c r="E28" s="16" t="s">
        <v>193</v>
      </c>
      <c r="F28" s="23" t="s">
        <v>162</v>
      </c>
      <c r="G28" s="32"/>
      <c r="H28" s="88"/>
    </row>
    <row r="29" spans="2:8" ht="27" outlineLevel="1" x14ac:dyDescent="0.4">
      <c r="B29" s="5"/>
      <c r="C29" s="10" t="s">
        <v>26</v>
      </c>
      <c r="D29" s="15" t="s">
        <v>27</v>
      </c>
      <c r="E29" s="15" t="s">
        <v>194</v>
      </c>
      <c r="F29" s="24" t="s">
        <v>161</v>
      </c>
      <c r="G29" s="33"/>
      <c r="H29" s="89"/>
    </row>
    <row r="30" spans="2:8" ht="27" outlineLevel="1" x14ac:dyDescent="0.4">
      <c r="B30" s="5"/>
      <c r="C30" s="6"/>
      <c r="D30" s="55" t="s">
        <v>28</v>
      </c>
      <c r="E30" s="55" t="s">
        <v>195</v>
      </c>
      <c r="F30" s="56" t="s">
        <v>157</v>
      </c>
      <c r="G30" s="58"/>
      <c r="H30" s="94"/>
    </row>
    <row r="31" spans="2:8" outlineLevel="1" x14ac:dyDescent="0.4">
      <c r="B31" s="5"/>
      <c r="C31" s="10" t="s">
        <v>12</v>
      </c>
      <c r="D31" s="15" t="s">
        <v>29</v>
      </c>
      <c r="E31" s="15" t="s">
        <v>196</v>
      </c>
      <c r="F31" s="24" t="s">
        <v>158</v>
      </c>
      <c r="G31" s="33"/>
      <c r="H31" s="89"/>
    </row>
    <row r="32" spans="2:8" outlineLevel="1" x14ac:dyDescent="0.4">
      <c r="B32" s="2"/>
      <c r="C32" s="6"/>
      <c r="D32" s="16" t="s">
        <v>30</v>
      </c>
      <c r="E32" s="16" t="s">
        <v>197</v>
      </c>
      <c r="F32" s="23" t="s">
        <v>158</v>
      </c>
      <c r="G32" s="32"/>
      <c r="H32" s="88"/>
    </row>
    <row r="33" spans="2:8" ht="40.5" outlineLevel="1" x14ac:dyDescent="0.4">
      <c r="B33" s="10" t="s">
        <v>31</v>
      </c>
      <c r="C33" s="1" t="s">
        <v>32</v>
      </c>
      <c r="D33" s="1" t="s">
        <v>33</v>
      </c>
      <c r="E33" s="1" t="s">
        <v>198</v>
      </c>
      <c r="F33" s="26" t="s">
        <v>158</v>
      </c>
      <c r="G33" s="34"/>
      <c r="H33" s="91"/>
    </row>
    <row r="34" spans="2:8" outlineLevel="1" x14ac:dyDescent="0.4">
      <c r="B34" s="5"/>
      <c r="C34" s="10" t="s">
        <v>34</v>
      </c>
      <c r="D34" s="15" t="s">
        <v>35</v>
      </c>
      <c r="E34" s="15" t="s">
        <v>199</v>
      </c>
      <c r="F34" s="27" t="s">
        <v>158</v>
      </c>
      <c r="G34" s="33"/>
      <c r="H34" s="89"/>
    </row>
    <row r="35" spans="2:8" outlineLevel="1" x14ac:dyDescent="0.4">
      <c r="B35" s="5"/>
      <c r="C35" s="10"/>
      <c r="D35" s="13" t="s">
        <v>36</v>
      </c>
      <c r="E35" s="13" t="s">
        <v>200</v>
      </c>
      <c r="F35" s="28" t="s">
        <v>158</v>
      </c>
      <c r="G35" s="31"/>
      <c r="H35" s="87"/>
    </row>
    <row r="36" spans="2:8" outlineLevel="1" x14ac:dyDescent="0.4">
      <c r="B36" s="5"/>
      <c r="C36" s="6"/>
      <c r="D36" s="16" t="s">
        <v>25</v>
      </c>
      <c r="E36" s="16" t="s">
        <v>201</v>
      </c>
      <c r="F36" s="29" t="s">
        <v>162</v>
      </c>
      <c r="G36" s="32"/>
      <c r="H36" s="88"/>
    </row>
    <row r="37" spans="2:8" outlineLevel="1" x14ac:dyDescent="0.4">
      <c r="B37" s="5"/>
      <c r="C37" s="10" t="s">
        <v>37</v>
      </c>
      <c r="D37" s="15" t="s">
        <v>37</v>
      </c>
      <c r="E37" s="15" t="s">
        <v>202</v>
      </c>
      <c r="F37" s="27" t="s">
        <v>158</v>
      </c>
      <c r="G37" s="33"/>
      <c r="H37" s="89"/>
    </row>
    <row r="38" spans="2:8" ht="27" outlineLevel="1" x14ac:dyDescent="0.4">
      <c r="B38" s="5"/>
      <c r="C38" s="10"/>
      <c r="D38" s="13"/>
      <c r="E38" s="13" t="s">
        <v>38</v>
      </c>
      <c r="F38" s="28" t="s">
        <v>158</v>
      </c>
      <c r="G38" s="31"/>
      <c r="H38" s="87"/>
    </row>
    <row r="39" spans="2:8" outlineLevel="1" x14ac:dyDescent="0.4">
      <c r="B39" s="5"/>
      <c r="C39" s="10"/>
      <c r="D39" s="13" t="s">
        <v>39</v>
      </c>
      <c r="E39" s="13" t="s">
        <v>203</v>
      </c>
      <c r="F39" s="28" t="s">
        <v>158</v>
      </c>
      <c r="G39" s="31"/>
      <c r="H39" s="87"/>
    </row>
    <row r="40" spans="2:8" outlineLevel="1" x14ac:dyDescent="0.4">
      <c r="B40" s="5"/>
      <c r="C40" s="6"/>
      <c r="D40" s="16" t="s">
        <v>40</v>
      </c>
      <c r="E40" s="16" t="s">
        <v>204</v>
      </c>
      <c r="F40" s="29" t="s">
        <v>162</v>
      </c>
      <c r="G40" s="32"/>
      <c r="H40" s="88"/>
    </row>
    <row r="41" spans="2:8" ht="40.5" outlineLevel="1" x14ac:dyDescent="0.4">
      <c r="B41" s="5"/>
      <c r="C41" s="1" t="s">
        <v>41</v>
      </c>
      <c r="D41" s="1" t="s">
        <v>41</v>
      </c>
      <c r="E41" s="1" t="s">
        <v>205</v>
      </c>
      <c r="F41" s="26" t="s">
        <v>162</v>
      </c>
      <c r="G41" s="34"/>
      <c r="H41" s="91"/>
    </row>
    <row r="42" spans="2:8" ht="27" outlineLevel="1" x14ac:dyDescent="0.4">
      <c r="B42" s="2"/>
      <c r="C42" s="6" t="s">
        <v>42</v>
      </c>
      <c r="D42" s="6" t="s">
        <v>42</v>
      </c>
      <c r="E42" s="6" t="s">
        <v>206</v>
      </c>
      <c r="F42" s="30" t="s">
        <v>162</v>
      </c>
      <c r="G42" s="35"/>
      <c r="H42" s="93"/>
    </row>
    <row r="43" spans="2:8" ht="27" outlineLevel="1" x14ac:dyDescent="0.4">
      <c r="B43" s="10" t="s">
        <v>43</v>
      </c>
      <c r="C43" s="10" t="s">
        <v>44</v>
      </c>
      <c r="D43" s="15" t="s">
        <v>46</v>
      </c>
      <c r="E43" s="15" t="s">
        <v>207</v>
      </c>
      <c r="F43" s="27" t="s">
        <v>163</v>
      </c>
      <c r="G43" s="33"/>
      <c r="H43" s="89"/>
    </row>
    <row r="44" spans="2:8" ht="27" outlineLevel="1" x14ac:dyDescent="0.4">
      <c r="B44" s="5"/>
      <c r="C44" s="10" t="s">
        <v>45</v>
      </c>
      <c r="D44" s="13"/>
      <c r="E44" s="13" t="s">
        <v>210</v>
      </c>
      <c r="F44" s="28" t="s">
        <v>163</v>
      </c>
      <c r="G44" s="31"/>
      <c r="H44" s="87"/>
    </row>
    <row r="45" spans="2:8" ht="27" outlineLevel="1" x14ac:dyDescent="0.4">
      <c r="B45" s="5"/>
      <c r="C45" s="10"/>
      <c r="D45" s="13"/>
      <c r="E45" s="13" t="s">
        <v>208</v>
      </c>
      <c r="F45" s="28" t="s">
        <v>163</v>
      </c>
      <c r="G45" s="31"/>
      <c r="H45" s="87"/>
    </row>
    <row r="46" spans="2:8" ht="27" outlineLevel="1" x14ac:dyDescent="0.4">
      <c r="B46" s="5"/>
      <c r="C46" s="10"/>
      <c r="D46" s="13" t="s">
        <v>47</v>
      </c>
      <c r="E46" s="13" t="s">
        <v>209</v>
      </c>
      <c r="F46" s="28" t="s">
        <v>162</v>
      </c>
      <c r="G46" s="31"/>
      <c r="H46" s="87"/>
    </row>
    <row r="47" spans="2:8" ht="27" outlineLevel="1" x14ac:dyDescent="0.4">
      <c r="B47" s="5"/>
      <c r="C47" s="10"/>
      <c r="D47" s="13" t="s">
        <v>48</v>
      </c>
      <c r="E47" s="13" t="s">
        <v>211</v>
      </c>
      <c r="F47" s="28" t="s">
        <v>164</v>
      </c>
      <c r="G47" s="31"/>
      <c r="H47" s="87"/>
    </row>
    <row r="48" spans="2:8" ht="27" outlineLevel="1" x14ac:dyDescent="0.4">
      <c r="B48" s="5"/>
      <c r="C48" s="6"/>
      <c r="D48" s="16"/>
      <c r="E48" s="16" t="s">
        <v>212</v>
      </c>
      <c r="F48" s="29" t="s">
        <v>162</v>
      </c>
      <c r="G48" s="32"/>
      <c r="H48" s="88"/>
    </row>
    <row r="49" spans="2:8" ht="27" outlineLevel="1" x14ac:dyDescent="0.4">
      <c r="B49" s="5"/>
      <c r="C49" s="10" t="s">
        <v>49</v>
      </c>
      <c r="D49" s="15" t="s">
        <v>50</v>
      </c>
      <c r="E49" s="15" t="s">
        <v>213</v>
      </c>
      <c r="F49" s="140" t="s">
        <v>158</v>
      </c>
      <c r="G49" s="138"/>
      <c r="H49" s="89"/>
    </row>
    <row r="50" spans="2:8" ht="27" outlineLevel="1" x14ac:dyDescent="0.4">
      <c r="B50" s="5"/>
      <c r="C50" s="10"/>
      <c r="D50" s="13"/>
      <c r="E50" s="13" t="s">
        <v>214</v>
      </c>
      <c r="F50" s="143"/>
      <c r="G50" s="139"/>
      <c r="H50" s="87"/>
    </row>
    <row r="51" spans="2:8" ht="40.5" outlineLevel="1" x14ac:dyDescent="0.4">
      <c r="B51" s="5"/>
      <c r="C51" s="10"/>
      <c r="D51" s="13" t="s">
        <v>51</v>
      </c>
      <c r="E51" s="13" t="s">
        <v>215</v>
      </c>
      <c r="F51" s="28" t="s">
        <v>158</v>
      </c>
      <c r="G51" s="31"/>
      <c r="H51" s="87"/>
    </row>
    <row r="52" spans="2:8" outlineLevel="1" x14ac:dyDescent="0.4">
      <c r="B52" s="5"/>
      <c r="C52" s="10"/>
      <c r="D52" s="13" t="s">
        <v>52</v>
      </c>
      <c r="E52" s="13" t="s">
        <v>216</v>
      </c>
      <c r="F52" s="28" t="s">
        <v>158</v>
      </c>
      <c r="G52" s="31"/>
      <c r="H52" s="87"/>
    </row>
    <row r="53" spans="2:8" ht="27" outlineLevel="1" x14ac:dyDescent="0.4">
      <c r="B53" s="5"/>
      <c r="C53" s="10"/>
      <c r="D53" s="13" t="s">
        <v>53</v>
      </c>
      <c r="E53" s="13" t="s">
        <v>217</v>
      </c>
      <c r="F53" s="28" t="s">
        <v>158</v>
      </c>
      <c r="G53" s="31"/>
      <c r="H53" s="87"/>
    </row>
    <row r="54" spans="2:8" ht="27" outlineLevel="1" x14ac:dyDescent="0.4">
      <c r="B54" s="5"/>
      <c r="C54" s="10"/>
      <c r="D54" s="13"/>
      <c r="E54" s="13" t="s">
        <v>219</v>
      </c>
      <c r="F54" s="28" t="s">
        <v>158</v>
      </c>
      <c r="G54" s="31"/>
      <c r="H54" s="87"/>
    </row>
    <row r="55" spans="2:8" ht="27" outlineLevel="1" x14ac:dyDescent="0.4">
      <c r="B55" s="5"/>
      <c r="C55" s="10"/>
      <c r="D55" s="13" t="s">
        <v>54</v>
      </c>
      <c r="E55" s="13" t="s">
        <v>218</v>
      </c>
      <c r="F55" s="28" t="s">
        <v>158</v>
      </c>
      <c r="G55" s="31"/>
      <c r="H55" s="87"/>
    </row>
    <row r="56" spans="2:8" ht="27" outlineLevel="1" x14ac:dyDescent="0.4">
      <c r="B56" s="5"/>
      <c r="C56" s="10"/>
      <c r="D56" s="13" t="s">
        <v>55</v>
      </c>
      <c r="E56" s="13" t="s">
        <v>220</v>
      </c>
      <c r="F56" s="28" t="s">
        <v>158</v>
      </c>
      <c r="G56" s="31"/>
      <c r="H56" s="87"/>
    </row>
    <row r="57" spans="2:8" ht="40.5" outlineLevel="1" x14ac:dyDescent="0.4">
      <c r="B57" s="5"/>
      <c r="C57" s="10"/>
      <c r="D57" s="13" t="s">
        <v>18</v>
      </c>
      <c r="E57" s="13" t="s">
        <v>221</v>
      </c>
      <c r="F57" s="144" t="s">
        <v>17</v>
      </c>
      <c r="G57" s="145"/>
      <c r="H57" s="87"/>
    </row>
    <row r="58" spans="2:8" ht="40.5" outlineLevel="1" x14ac:dyDescent="0.4">
      <c r="B58" s="5"/>
      <c r="C58" s="10"/>
      <c r="D58" s="13" t="s">
        <v>16</v>
      </c>
      <c r="E58" s="13" t="s">
        <v>222</v>
      </c>
      <c r="F58" s="143"/>
      <c r="G58" s="139"/>
      <c r="H58" s="87"/>
    </row>
    <row r="59" spans="2:8" x14ac:dyDescent="0.4">
      <c r="B59" s="5"/>
      <c r="C59" s="6"/>
      <c r="D59" s="16" t="s">
        <v>56</v>
      </c>
      <c r="E59" s="16" t="s">
        <v>223</v>
      </c>
      <c r="F59" s="29" t="s">
        <v>17</v>
      </c>
      <c r="G59" s="32"/>
      <c r="H59" s="88"/>
    </row>
    <row r="60" spans="2:8" ht="27" x14ac:dyDescent="0.4">
      <c r="B60" s="7" t="s">
        <v>107</v>
      </c>
      <c r="C60" s="10" t="s">
        <v>57</v>
      </c>
      <c r="D60" s="15" t="s">
        <v>58</v>
      </c>
      <c r="E60" s="15" t="s">
        <v>224</v>
      </c>
      <c r="F60" s="27" t="s">
        <v>158</v>
      </c>
      <c r="G60" s="33"/>
      <c r="H60" s="89"/>
    </row>
    <row r="61" spans="2:8" ht="27" x14ac:dyDescent="0.4">
      <c r="B61" s="5"/>
      <c r="C61" s="10"/>
      <c r="D61" s="13" t="s">
        <v>59</v>
      </c>
      <c r="E61" s="13" t="s">
        <v>228</v>
      </c>
      <c r="F61" s="144" t="s">
        <v>158</v>
      </c>
      <c r="G61" s="145"/>
      <c r="H61" s="87"/>
    </row>
    <row r="62" spans="2:8" x14ac:dyDescent="0.4">
      <c r="B62" s="5"/>
      <c r="C62" s="10"/>
      <c r="D62" s="13" t="s">
        <v>60</v>
      </c>
      <c r="E62" s="13" t="s">
        <v>225</v>
      </c>
      <c r="F62" s="143"/>
      <c r="G62" s="139"/>
      <c r="H62" s="87"/>
    </row>
    <row r="63" spans="2:8" ht="27" x14ac:dyDescent="0.4">
      <c r="B63" s="5"/>
      <c r="C63" s="6"/>
      <c r="D63" s="16" t="s">
        <v>61</v>
      </c>
      <c r="E63" s="16" t="s">
        <v>226</v>
      </c>
      <c r="F63" s="29" t="s">
        <v>158</v>
      </c>
      <c r="G63" s="32"/>
      <c r="H63" s="88"/>
    </row>
    <row r="64" spans="2:8" ht="27" x14ac:dyDescent="0.4">
      <c r="B64" s="10"/>
      <c r="C64" s="10" t="s">
        <v>62</v>
      </c>
      <c r="D64" s="15" t="s">
        <v>63</v>
      </c>
      <c r="E64" s="15" t="s">
        <v>227</v>
      </c>
      <c r="F64" s="27" t="s">
        <v>158</v>
      </c>
      <c r="G64" s="33"/>
      <c r="H64" s="89"/>
    </row>
    <row r="65" spans="2:8" ht="27" x14ac:dyDescent="0.4">
      <c r="B65" s="5"/>
      <c r="C65" s="10"/>
      <c r="D65" s="13" t="s">
        <v>64</v>
      </c>
      <c r="E65" s="13" t="s">
        <v>229</v>
      </c>
      <c r="F65" s="144" t="s">
        <v>158</v>
      </c>
      <c r="G65" s="145"/>
      <c r="H65" s="87"/>
    </row>
    <row r="66" spans="2:8" x14ac:dyDescent="0.4">
      <c r="B66" s="5"/>
      <c r="C66" s="10"/>
      <c r="D66" s="13" t="s">
        <v>65</v>
      </c>
      <c r="E66" s="13" t="s">
        <v>230</v>
      </c>
      <c r="F66" s="143"/>
      <c r="G66" s="139"/>
      <c r="H66" s="87"/>
    </row>
    <row r="67" spans="2:8" ht="27" x14ac:dyDescent="0.4">
      <c r="B67" s="5"/>
      <c r="C67" s="6"/>
      <c r="D67" s="16" t="s">
        <v>66</v>
      </c>
      <c r="E67" s="16" t="s">
        <v>231</v>
      </c>
      <c r="F67" s="29" t="s">
        <v>158</v>
      </c>
      <c r="G67" s="32"/>
      <c r="H67" s="88"/>
    </row>
    <row r="68" spans="2:8" ht="27" x14ac:dyDescent="0.4">
      <c r="B68" s="5"/>
      <c r="C68" s="10" t="s">
        <v>101</v>
      </c>
      <c r="D68" s="15" t="s">
        <v>67</v>
      </c>
      <c r="E68" s="15" t="s">
        <v>232</v>
      </c>
      <c r="F68" s="27" t="s">
        <v>158</v>
      </c>
      <c r="G68" s="33"/>
      <c r="H68" s="89"/>
    </row>
    <row r="69" spans="2:8" ht="27" x14ac:dyDescent="0.4">
      <c r="B69" s="5"/>
      <c r="C69" s="10"/>
      <c r="D69" s="13"/>
      <c r="E69" s="13" t="s">
        <v>233</v>
      </c>
      <c r="F69" s="28" t="s">
        <v>158</v>
      </c>
      <c r="G69" s="31"/>
      <c r="H69" s="87"/>
    </row>
    <row r="70" spans="2:8" x14ac:dyDescent="0.4">
      <c r="B70" s="5"/>
      <c r="C70" s="6"/>
      <c r="D70" s="16"/>
      <c r="E70" s="16" t="s">
        <v>234</v>
      </c>
      <c r="F70" s="29" t="s">
        <v>158</v>
      </c>
      <c r="G70" s="32"/>
      <c r="H70" s="88"/>
    </row>
    <row r="71" spans="2:8" x14ac:dyDescent="0.4">
      <c r="B71" s="5"/>
      <c r="C71" s="1" t="s">
        <v>68</v>
      </c>
      <c r="D71" s="1"/>
      <c r="E71" s="1" t="s">
        <v>235</v>
      </c>
      <c r="F71" s="26" t="s">
        <v>162</v>
      </c>
      <c r="G71" s="34"/>
      <c r="H71" s="91"/>
    </row>
    <row r="72" spans="2:8" ht="27" x14ac:dyDescent="0.4">
      <c r="B72" s="5"/>
      <c r="C72" s="10" t="s">
        <v>100</v>
      </c>
      <c r="D72" s="15" t="s">
        <v>69</v>
      </c>
      <c r="E72" s="15" t="s">
        <v>236</v>
      </c>
      <c r="F72" s="27" t="s">
        <v>160</v>
      </c>
      <c r="G72" s="33"/>
      <c r="H72" s="89"/>
    </row>
    <row r="73" spans="2:8" ht="27" x14ac:dyDescent="0.4">
      <c r="B73" s="5"/>
      <c r="C73" s="10"/>
      <c r="D73" s="13" t="s">
        <v>70</v>
      </c>
      <c r="E73" s="13" t="s">
        <v>237</v>
      </c>
      <c r="F73" s="28" t="s">
        <v>160</v>
      </c>
      <c r="G73" s="31"/>
      <c r="H73" s="87"/>
    </row>
    <row r="74" spans="2:8" x14ac:dyDescent="0.4">
      <c r="B74" s="5"/>
      <c r="C74" s="10"/>
      <c r="D74" s="13" t="s">
        <v>71</v>
      </c>
      <c r="E74" s="13" t="s">
        <v>238</v>
      </c>
      <c r="F74" s="28" t="s">
        <v>160</v>
      </c>
      <c r="G74" s="31"/>
      <c r="H74" s="87"/>
    </row>
    <row r="75" spans="2:8" ht="27" x14ac:dyDescent="0.4">
      <c r="B75" s="5"/>
      <c r="C75" s="10"/>
      <c r="D75" s="13" t="s">
        <v>72</v>
      </c>
      <c r="E75" s="13" t="s">
        <v>73</v>
      </c>
      <c r="F75" s="28" t="s">
        <v>161</v>
      </c>
      <c r="G75" s="31"/>
      <c r="H75" s="87"/>
    </row>
    <row r="76" spans="2:8" ht="27" x14ac:dyDescent="0.4">
      <c r="B76" s="5"/>
      <c r="C76" s="10"/>
      <c r="D76" s="13" t="s">
        <v>74</v>
      </c>
      <c r="E76" s="13" t="s">
        <v>239</v>
      </c>
      <c r="F76" s="28" t="s">
        <v>161</v>
      </c>
      <c r="G76" s="31"/>
      <c r="H76" s="87"/>
    </row>
    <row r="77" spans="2:8" ht="27" x14ac:dyDescent="0.4">
      <c r="B77" s="2"/>
      <c r="C77" s="6"/>
      <c r="D77" s="16" t="s">
        <v>75</v>
      </c>
      <c r="E77" s="16" t="s">
        <v>240</v>
      </c>
      <c r="F77" s="29" t="s">
        <v>160</v>
      </c>
      <c r="G77" s="32"/>
      <c r="H77" s="88"/>
    </row>
    <row r="78" spans="2:8" x14ac:dyDescent="0.4">
      <c r="B78" s="5" t="s">
        <v>76</v>
      </c>
      <c r="C78" s="10" t="s">
        <v>77</v>
      </c>
      <c r="D78" s="15" t="s">
        <v>78</v>
      </c>
      <c r="E78" s="15" t="s">
        <v>241</v>
      </c>
      <c r="F78" s="140" t="s">
        <v>162</v>
      </c>
      <c r="G78" s="138"/>
      <c r="H78" s="89"/>
    </row>
    <row r="79" spans="2:8" x14ac:dyDescent="0.4">
      <c r="B79" s="5"/>
      <c r="C79" s="10"/>
      <c r="D79" s="13" t="s">
        <v>79</v>
      </c>
      <c r="E79" s="13" t="s">
        <v>242</v>
      </c>
      <c r="F79" s="143"/>
      <c r="G79" s="139"/>
      <c r="H79" s="87"/>
    </row>
    <row r="80" spans="2:8" ht="27" x14ac:dyDescent="0.4">
      <c r="B80" s="5"/>
      <c r="C80" s="10"/>
      <c r="D80" s="13" t="s">
        <v>80</v>
      </c>
      <c r="E80" s="13" t="s">
        <v>243</v>
      </c>
      <c r="F80" s="28" t="s">
        <v>162</v>
      </c>
      <c r="G80" s="31"/>
      <c r="H80" s="87"/>
    </row>
    <row r="81" spans="2:8" ht="27" x14ac:dyDescent="0.4">
      <c r="B81" s="5"/>
      <c r="C81" s="10"/>
      <c r="D81" s="13" t="s">
        <v>81</v>
      </c>
      <c r="E81" s="13" t="s">
        <v>244</v>
      </c>
      <c r="F81" s="28" t="s">
        <v>162</v>
      </c>
      <c r="G81" s="31"/>
      <c r="H81" s="87"/>
    </row>
    <row r="82" spans="2:8" x14ac:dyDescent="0.4">
      <c r="B82" s="5"/>
      <c r="C82" s="6"/>
      <c r="D82" s="16" t="s">
        <v>82</v>
      </c>
      <c r="E82" s="16" t="s">
        <v>245</v>
      </c>
      <c r="F82" s="29" t="s">
        <v>162</v>
      </c>
      <c r="G82" s="32"/>
      <c r="H82" s="88"/>
    </row>
    <row r="83" spans="2:8" ht="27" x14ac:dyDescent="0.4">
      <c r="B83" s="5"/>
      <c r="C83" s="10" t="s">
        <v>83</v>
      </c>
      <c r="D83" s="15" t="s">
        <v>84</v>
      </c>
      <c r="E83" s="15" t="s">
        <v>246</v>
      </c>
      <c r="F83" s="27" t="s">
        <v>162</v>
      </c>
      <c r="G83" s="33"/>
      <c r="H83" s="89"/>
    </row>
    <row r="84" spans="2:8" ht="27" x14ac:dyDescent="0.4">
      <c r="B84" s="5"/>
      <c r="C84" s="10"/>
      <c r="D84" s="13" t="s">
        <v>85</v>
      </c>
      <c r="E84" s="13" t="s">
        <v>247</v>
      </c>
      <c r="F84" s="28" t="s">
        <v>162</v>
      </c>
      <c r="G84" s="31"/>
      <c r="H84" s="87"/>
    </row>
    <row r="85" spans="2:8" ht="27" x14ac:dyDescent="0.4">
      <c r="B85" s="5"/>
      <c r="C85" s="10"/>
      <c r="D85" s="13" t="s">
        <v>86</v>
      </c>
      <c r="E85" s="13" t="s">
        <v>248</v>
      </c>
      <c r="F85" s="28" t="s">
        <v>162</v>
      </c>
      <c r="G85" s="31"/>
      <c r="H85" s="87"/>
    </row>
    <row r="86" spans="2:8" ht="40.5" x14ac:dyDescent="0.4">
      <c r="B86" s="5"/>
      <c r="C86" s="10"/>
      <c r="D86" s="13" t="s">
        <v>87</v>
      </c>
      <c r="E86" s="13" t="s">
        <v>249</v>
      </c>
      <c r="F86" s="28" t="s">
        <v>162</v>
      </c>
      <c r="G86" s="31"/>
      <c r="H86" s="87"/>
    </row>
    <row r="87" spans="2:8" ht="40.5" x14ac:dyDescent="0.4">
      <c r="B87" s="5"/>
      <c r="C87" s="10"/>
      <c r="D87" s="13" t="s">
        <v>88</v>
      </c>
      <c r="E87" s="53" t="s">
        <v>284</v>
      </c>
      <c r="F87" s="144" t="s">
        <v>162</v>
      </c>
      <c r="G87" s="145"/>
      <c r="H87" s="87"/>
    </row>
    <row r="88" spans="2:8" ht="27" x14ac:dyDescent="0.4">
      <c r="B88" s="5"/>
      <c r="C88" s="10"/>
      <c r="D88" s="13" t="s">
        <v>89</v>
      </c>
      <c r="E88" s="53" t="s">
        <v>250</v>
      </c>
      <c r="F88" s="146"/>
      <c r="G88" s="147"/>
      <c r="H88" s="87"/>
    </row>
    <row r="89" spans="2:8" ht="27" x14ac:dyDescent="0.4">
      <c r="B89" s="2"/>
      <c r="C89" s="6"/>
      <c r="D89" s="16" t="s">
        <v>90</v>
      </c>
      <c r="E89" s="55" t="s">
        <v>251</v>
      </c>
      <c r="F89" s="141"/>
      <c r="G89" s="142"/>
      <c r="H89" s="88"/>
    </row>
    <row r="90" spans="2:8" ht="54" x14ac:dyDescent="0.4">
      <c r="B90" s="5" t="s">
        <v>91</v>
      </c>
      <c r="C90" s="10" t="s">
        <v>92</v>
      </c>
      <c r="D90" s="15" t="s">
        <v>93</v>
      </c>
      <c r="E90" s="15" t="s">
        <v>285</v>
      </c>
      <c r="F90" s="27" t="s">
        <v>162</v>
      </c>
      <c r="G90" s="33"/>
      <c r="H90" s="89"/>
    </row>
    <row r="91" spans="2:8" ht="27" x14ac:dyDescent="0.4">
      <c r="B91" s="5"/>
      <c r="C91" s="10"/>
      <c r="D91" s="13" t="s">
        <v>94</v>
      </c>
      <c r="E91" s="13" t="s">
        <v>252</v>
      </c>
      <c r="F91" s="28" t="s">
        <v>162</v>
      </c>
      <c r="G91" s="31"/>
      <c r="H91" s="87"/>
    </row>
    <row r="92" spans="2:8" ht="40.5" x14ac:dyDescent="0.4">
      <c r="B92" s="5"/>
      <c r="C92" s="10"/>
      <c r="D92" s="13" t="s">
        <v>95</v>
      </c>
      <c r="E92" s="13" t="s">
        <v>253</v>
      </c>
      <c r="F92" s="28" t="s">
        <v>162</v>
      </c>
      <c r="G92" s="31"/>
      <c r="H92" s="87"/>
    </row>
    <row r="93" spans="2:8" ht="40.5" x14ac:dyDescent="0.4">
      <c r="B93" s="5"/>
      <c r="C93" s="6"/>
      <c r="D93" s="16" t="s">
        <v>96</v>
      </c>
      <c r="E93" s="16" t="s">
        <v>254</v>
      </c>
      <c r="F93" s="29" t="s">
        <v>162</v>
      </c>
      <c r="G93" s="32"/>
      <c r="H93" s="88"/>
    </row>
    <row r="94" spans="2:8" ht="27" x14ac:dyDescent="0.4">
      <c r="B94" s="5"/>
      <c r="C94" s="10" t="s">
        <v>97</v>
      </c>
      <c r="D94" s="15" t="s">
        <v>98</v>
      </c>
      <c r="E94" s="15" t="s">
        <v>255</v>
      </c>
      <c r="F94" s="27" t="s">
        <v>157</v>
      </c>
      <c r="G94" s="33"/>
      <c r="H94" s="89"/>
    </row>
    <row r="95" spans="2:8" ht="27" x14ac:dyDescent="0.4">
      <c r="B95" s="2"/>
      <c r="C95" s="6"/>
      <c r="D95" s="6" t="s">
        <v>99</v>
      </c>
      <c r="E95" s="6" t="s">
        <v>256</v>
      </c>
      <c r="F95" s="30" t="s">
        <v>280</v>
      </c>
      <c r="G95" s="35"/>
      <c r="H95" s="93"/>
    </row>
    <row r="96" spans="2:8" ht="27" x14ac:dyDescent="0.4">
      <c r="B96" s="5" t="s">
        <v>168</v>
      </c>
      <c r="C96" s="10" t="s">
        <v>167</v>
      </c>
      <c r="D96" s="15" t="s">
        <v>286</v>
      </c>
      <c r="E96" s="15" t="s">
        <v>257</v>
      </c>
      <c r="F96" s="140" t="s">
        <v>157</v>
      </c>
      <c r="G96" s="138"/>
      <c r="H96" s="89"/>
    </row>
    <row r="97" spans="2:9" ht="40.5" x14ac:dyDescent="0.4">
      <c r="B97" s="2"/>
      <c r="C97" s="6"/>
      <c r="D97" s="6" t="s">
        <v>287</v>
      </c>
      <c r="E97" s="6" t="s">
        <v>288</v>
      </c>
      <c r="F97" s="141"/>
      <c r="G97" s="142"/>
      <c r="H97" s="93"/>
    </row>
    <row r="98" spans="2:9" ht="27" customHeight="1" x14ac:dyDescent="0.4">
      <c r="B98" s="136" t="s">
        <v>291</v>
      </c>
      <c r="C98" s="7" t="s">
        <v>293</v>
      </c>
      <c r="D98" s="7" t="s">
        <v>294</v>
      </c>
      <c r="E98" s="7" t="s">
        <v>301</v>
      </c>
      <c r="F98" s="78" t="s">
        <v>303</v>
      </c>
      <c r="G98" s="77"/>
      <c r="H98" s="95"/>
    </row>
    <row r="99" spans="2:9" ht="27" customHeight="1" x14ac:dyDescent="0.4">
      <c r="B99" s="137"/>
      <c r="C99" s="16" t="s">
        <v>292</v>
      </c>
      <c r="D99" s="16"/>
      <c r="E99" s="16" t="s">
        <v>302</v>
      </c>
      <c r="F99" s="84" t="s">
        <v>304</v>
      </c>
      <c r="G99" s="79"/>
      <c r="H99" s="88"/>
    </row>
    <row r="100" spans="2:9" x14ac:dyDescent="0.4">
      <c r="B100" s="19"/>
      <c r="F100">
        <f>COUNTIF(F6:F99,"◎")*1+COUNTIF(F6:F99,"○")*1+COUNTIF(F6:F99,"△")*1</f>
        <v>86</v>
      </c>
      <c r="G100">
        <f>COUNTIF(G6:G99,"◎実装済")*1+COUNTIF(G6:G99,"〇対応可")*1+COUNTIF(G6:G99,"△要改造費")*1+COUNTIF(G6:G97,"×対応不可")*1</f>
        <v>0</v>
      </c>
      <c r="H100" s="68"/>
    </row>
    <row r="101" spans="2:9" hidden="1" x14ac:dyDescent="0.4">
      <c r="E101" s="59" t="s">
        <v>169</v>
      </c>
      <c r="F101" s="9">
        <f>COUNTIF(F6:F99,"◎")</f>
        <v>39</v>
      </c>
      <c r="G101" s="60" t="s">
        <v>171</v>
      </c>
      <c r="H101" s="61">
        <f>COUNTIF(G6:G99,"◎実装済")</f>
        <v>0</v>
      </c>
    </row>
    <row r="102" spans="2:9" hidden="1" x14ac:dyDescent="0.4">
      <c r="E102" s="59" t="s">
        <v>170</v>
      </c>
      <c r="F102" s="9">
        <f>COUNTIF(F6:F99,"○")</f>
        <v>45</v>
      </c>
      <c r="G102" s="60" t="s">
        <v>172</v>
      </c>
      <c r="H102" s="61">
        <f>COUNTIF(G6:G99,"○対応可")</f>
        <v>0</v>
      </c>
    </row>
    <row r="103" spans="2:9" hidden="1" x14ac:dyDescent="0.4">
      <c r="E103" s="59" t="s">
        <v>305</v>
      </c>
      <c r="F103" s="9">
        <f>COUNTIF(F7:F99,"△")</f>
        <v>2</v>
      </c>
      <c r="G103" s="60" t="s">
        <v>173</v>
      </c>
      <c r="H103" s="61">
        <f>COUNTIF(G6:G99,"△要改造費")</f>
        <v>0</v>
      </c>
    </row>
    <row r="104" spans="2:9" hidden="1" x14ac:dyDescent="0.4">
      <c r="G104" s="60" t="s">
        <v>174</v>
      </c>
      <c r="H104" s="61">
        <f>COUNTIF(G6:G99,"×対応不可")</f>
        <v>0</v>
      </c>
    </row>
    <row r="105" spans="2:9" hidden="1" x14ac:dyDescent="0.4"/>
    <row r="106" spans="2:9" hidden="1" x14ac:dyDescent="0.4">
      <c r="E106" s="63" t="s">
        <v>273</v>
      </c>
      <c r="F106" s="9" t="s">
        <v>275</v>
      </c>
      <c r="G106">
        <f>COUNTIFS(F6:F99,"◎",G6:G99,"◎実装済")*1</f>
        <v>0</v>
      </c>
      <c r="H106">
        <f t="shared" ref="H106:H117" si="0">G106*I106</f>
        <v>0</v>
      </c>
      <c r="I106">
        <v>6</v>
      </c>
    </row>
    <row r="107" spans="2:9" hidden="1" x14ac:dyDescent="0.4">
      <c r="E107" s="63" t="s">
        <v>273</v>
      </c>
      <c r="F107" s="9" t="s">
        <v>276</v>
      </c>
      <c r="G107">
        <f>COUNTIFS(F6:F99,"◎",G6:G99,"○対応可")*1</f>
        <v>0</v>
      </c>
      <c r="H107">
        <f t="shared" si="0"/>
        <v>0</v>
      </c>
      <c r="I107">
        <v>3</v>
      </c>
    </row>
    <row r="108" spans="2:9" hidden="1" x14ac:dyDescent="0.4">
      <c r="E108" s="63" t="s">
        <v>273</v>
      </c>
      <c r="F108" s="9" t="s">
        <v>277</v>
      </c>
      <c r="G108">
        <f>COUNTIFS(F6:F99,"◎",G6:G99,"△要改造費")*1</f>
        <v>0</v>
      </c>
      <c r="H108">
        <f t="shared" si="0"/>
        <v>0</v>
      </c>
      <c r="I108">
        <v>2</v>
      </c>
    </row>
    <row r="109" spans="2:9" hidden="1" x14ac:dyDescent="0.4">
      <c r="E109" s="63" t="s">
        <v>273</v>
      </c>
      <c r="F109" s="9" t="s">
        <v>278</v>
      </c>
      <c r="G109">
        <f>COUNTIFS(F6:F99,"◎",G6:G99,"×対応不可")*1</f>
        <v>0</v>
      </c>
      <c r="H109">
        <f t="shared" si="0"/>
        <v>0</v>
      </c>
      <c r="I109">
        <v>0</v>
      </c>
    </row>
    <row r="110" spans="2:9" hidden="1" x14ac:dyDescent="0.4">
      <c r="E110" s="63" t="s">
        <v>274</v>
      </c>
      <c r="F110" s="9" t="s">
        <v>275</v>
      </c>
      <c r="G110">
        <f>COUNTIFS(F6:F99,"○",G6:G99,"◎実装済")*1</f>
        <v>0</v>
      </c>
      <c r="H110">
        <f t="shared" si="0"/>
        <v>0</v>
      </c>
      <c r="I110">
        <v>5</v>
      </c>
    </row>
    <row r="111" spans="2:9" hidden="1" x14ac:dyDescent="0.4">
      <c r="E111" s="63" t="s">
        <v>274</v>
      </c>
      <c r="F111" s="9" t="s">
        <v>276</v>
      </c>
      <c r="G111">
        <f>COUNTIFS(F6:F99,"○",G6:G99,"○対応可")*1</f>
        <v>0</v>
      </c>
      <c r="H111">
        <f t="shared" si="0"/>
        <v>0</v>
      </c>
      <c r="I111">
        <v>3</v>
      </c>
    </row>
    <row r="112" spans="2:9" hidden="1" x14ac:dyDescent="0.4">
      <c r="E112" s="63" t="s">
        <v>274</v>
      </c>
      <c r="F112" s="9" t="s">
        <v>277</v>
      </c>
      <c r="G112">
        <f>COUNTIFS(F6:F99,"○",G6:G99,"△要改造費")*1</f>
        <v>0</v>
      </c>
      <c r="H112">
        <f t="shared" si="0"/>
        <v>0</v>
      </c>
      <c r="I112">
        <v>1</v>
      </c>
    </row>
    <row r="113" spans="2:9" hidden="1" x14ac:dyDescent="0.4">
      <c r="E113" s="63" t="s">
        <v>274</v>
      </c>
      <c r="F113" s="9" t="s">
        <v>278</v>
      </c>
      <c r="G113">
        <f>COUNTIFS(F6:F99,"○",G6:G99,"×対応不可")*1</f>
        <v>0</v>
      </c>
      <c r="H113">
        <f t="shared" si="0"/>
        <v>0</v>
      </c>
      <c r="I113">
        <v>0</v>
      </c>
    </row>
    <row r="114" spans="2:9" hidden="1" x14ac:dyDescent="0.4">
      <c r="E114" s="63" t="s">
        <v>305</v>
      </c>
      <c r="F114" s="9" t="s">
        <v>275</v>
      </c>
      <c r="G114">
        <f>COUNTIFS(F6:F99,"△",G6:G99,"◎実装済")*1</f>
        <v>0</v>
      </c>
      <c r="H114">
        <f t="shared" si="0"/>
        <v>0</v>
      </c>
      <c r="I114">
        <v>4</v>
      </c>
    </row>
    <row r="115" spans="2:9" hidden="1" x14ac:dyDescent="0.4">
      <c r="E115" s="63" t="s">
        <v>305</v>
      </c>
      <c r="F115" s="9" t="s">
        <v>172</v>
      </c>
      <c r="G115">
        <f>COUNTIFS(F6:F99,"△",G6:G99,"○対応可")*1</f>
        <v>0</v>
      </c>
      <c r="H115">
        <f t="shared" si="0"/>
        <v>0</v>
      </c>
      <c r="I115">
        <v>3</v>
      </c>
    </row>
    <row r="116" spans="2:9" hidden="1" x14ac:dyDescent="0.4">
      <c r="E116" s="63" t="s">
        <v>305</v>
      </c>
      <c r="F116" s="9" t="s">
        <v>277</v>
      </c>
      <c r="G116">
        <f>COUNTIFS(F6:F99,"△",G6:G99,"△要改造費")*1</f>
        <v>0</v>
      </c>
      <c r="H116">
        <f t="shared" si="0"/>
        <v>0</v>
      </c>
      <c r="I116">
        <v>1</v>
      </c>
    </row>
    <row r="117" spans="2:9" hidden="1" x14ac:dyDescent="0.4">
      <c r="E117" s="63" t="s">
        <v>305</v>
      </c>
      <c r="F117" s="9" t="s">
        <v>174</v>
      </c>
      <c r="G117">
        <f>COUNTIFS(F6:F99,"△",G6:G99,"×対応不可")*1</f>
        <v>0</v>
      </c>
      <c r="H117">
        <f t="shared" si="0"/>
        <v>0</v>
      </c>
      <c r="I117">
        <v>0</v>
      </c>
    </row>
    <row r="118" spans="2:9" hidden="1" x14ac:dyDescent="0.4">
      <c r="F118" s="9" t="s">
        <v>279</v>
      </c>
      <c r="G118">
        <f>SUM(G106:G117)</f>
        <v>0</v>
      </c>
      <c r="H118" s="66"/>
    </row>
    <row r="119" spans="2:9" x14ac:dyDescent="0.4">
      <c r="H119" s="65">
        <f>SUM(H106:H117)</f>
        <v>0</v>
      </c>
    </row>
    <row r="120" spans="2:9" ht="19.5" thickBot="1" x14ac:dyDescent="0.45"/>
    <row r="121" spans="2:9" ht="20.25" thickTop="1" thickBot="1" x14ac:dyDescent="0.45">
      <c r="H121" s="67">
        <f>H119+'様式第7号 データセンター等非機能要件'!F47</f>
        <v>1</v>
      </c>
    </row>
    <row r="122" spans="2:9" ht="19.5" thickTop="1" x14ac:dyDescent="0.4"/>
    <row r="123" spans="2:9" x14ac:dyDescent="0.4">
      <c r="B123" t="s">
        <v>283</v>
      </c>
    </row>
    <row r="124" spans="2:9" ht="19.5" thickBot="1" x14ac:dyDescent="0.45">
      <c r="B124" s="4" t="s">
        <v>104</v>
      </c>
      <c r="C124" s="3" t="s">
        <v>104</v>
      </c>
      <c r="D124" s="3" t="s">
        <v>105</v>
      </c>
      <c r="E124" s="3" t="s">
        <v>106</v>
      </c>
      <c r="F124" s="20" t="s">
        <v>165</v>
      </c>
      <c r="G124" s="52" t="s">
        <v>166</v>
      </c>
      <c r="H124" s="40" t="s">
        <v>112</v>
      </c>
    </row>
    <row r="125" spans="2:9" ht="19.5" thickTop="1" x14ac:dyDescent="0.4">
      <c r="B125" s="10" t="s">
        <v>282</v>
      </c>
      <c r="C125" s="10"/>
      <c r="D125" s="11"/>
      <c r="E125" s="11"/>
      <c r="F125" s="72"/>
      <c r="G125" s="31" t="s">
        <v>155</v>
      </c>
      <c r="H125" s="12"/>
    </row>
    <row r="126" spans="2:9" x14ac:dyDescent="0.4">
      <c r="B126" s="5"/>
      <c r="C126" s="10"/>
      <c r="D126" s="13"/>
      <c r="E126" s="13"/>
      <c r="F126" s="73"/>
      <c r="G126" s="31" t="s">
        <v>155</v>
      </c>
      <c r="H126" s="14"/>
    </row>
    <row r="127" spans="2:9" x14ac:dyDescent="0.4">
      <c r="B127" s="2"/>
      <c r="C127" s="6"/>
      <c r="D127" s="16"/>
      <c r="E127" s="16"/>
      <c r="F127" s="74"/>
      <c r="G127" s="32" t="s">
        <v>155</v>
      </c>
      <c r="H127" s="17"/>
    </row>
  </sheetData>
  <mergeCells count="17">
    <mergeCell ref="G2:H2"/>
    <mergeCell ref="A4:E4"/>
    <mergeCell ref="B98:B99"/>
    <mergeCell ref="G49:G50"/>
    <mergeCell ref="F96:F97"/>
    <mergeCell ref="G96:G97"/>
    <mergeCell ref="F78:F79"/>
    <mergeCell ref="G78:G79"/>
    <mergeCell ref="F57:F58"/>
    <mergeCell ref="G57:G58"/>
    <mergeCell ref="F87:F89"/>
    <mergeCell ref="G87:G89"/>
    <mergeCell ref="F65:F66"/>
    <mergeCell ref="G65:G66"/>
    <mergeCell ref="F61:F62"/>
    <mergeCell ref="G61:G62"/>
    <mergeCell ref="F49:F50"/>
  </mergeCells>
  <phoneticPr fontId="3"/>
  <dataValidations count="1">
    <dataValidation type="list" allowBlank="1" showInputMessage="1" showErrorMessage="1" sqref="G90:G96 G63:G65 G80:G87 G67:G78 G59:G61 G51:G57 G125:G127 G6:G49 G98:G99">
      <formula1>" ◎実装済,○対応可,△要改造費,×対応不可,"</formula1>
    </dataValidation>
  </dataValidations>
  <printOptions horizontalCentered="1"/>
  <pageMargins left="0.70866141732283472" right="0.70866141732283472" top="0.74803149606299213" bottom="0.74803149606299213" header="0.31496062992125984" footer="0.31496062992125984"/>
  <pageSetup paperSize="8" scale="83" fitToHeight="5" orientation="portrait" horizontalDpi="1200" verticalDpi="1200" r:id="rId1"/>
  <headerFooter>
    <oddFooter>&amp;C
&amp;P</oddFooter>
  </headerFooter>
  <rowBreaks count="2" manualBreakCount="2">
    <brk id="42" max="7" man="1"/>
    <brk id="7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様式第7号 データセンター等非機能要件</vt:lpstr>
      <vt:lpstr>様式第8号 システム対応確認表</vt:lpstr>
      <vt:lpstr>'様式第7号 データセンター等非機能要件'!Print_Area</vt:lpstr>
      <vt:lpstr>'様式第8号 システム対応確認表'!Print_Area</vt:lpstr>
      <vt:lpstr>'様式第7号 データセンター等非機能要件'!Print_Titles</vt:lpstr>
      <vt:lpstr>'様式第8号 システム対応確認表'!Print_Titles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2021-05-25T05:04:06Z</dcterms:created>
  <dcterms:modified xsi:type="dcterms:W3CDTF">2021-05-25T07:21:02Z</dcterms:modified>
</cp:coreProperties>
</file>